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bookViews>
    <workbookView xWindow="0" yWindow="0" windowWidth="28800" windowHeight="13632"/>
  </bookViews>
  <sheets>
    <sheet name="Reisekosten Seminar" sheetId="7" r:id="rId1"/>
    <sheet name="Anlage Inland" sheetId="18" r:id="rId2"/>
    <sheet name="Anlage Ausland" sheetId="19" r:id="rId3"/>
  </sheets>
  <definedNames>
    <definedName name="_Toc430768444" localSheetId="2">'Anlage Ausland'!#REF!</definedName>
    <definedName name="_Toc430768444" localSheetId="1">'Anlage Inland'!#REF!</definedName>
    <definedName name="_Toc430768445" localSheetId="2">'Anlage Ausland'!#REF!</definedName>
    <definedName name="_Toc430768445" localSheetId="1">'Anlage Inland'!#REF!</definedName>
    <definedName name="_Toc430768446" localSheetId="2">'Anlage Ausland'!#REF!</definedName>
    <definedName name="_Toc430768446" localSheetId="1">'Anlage Inland'!#REF!</definedName>
    <definedName name="_Toc430768447" localSheetId="2">'Anlage Ausland'!#REF!</definedName>
    <definedName name="_Toc430768447" localSheetId="1">'Anlage Inland'!#REF!</definedName>
    <definedName name="_Toc442264085" localSheetId="2">'Anlage Ausland'!#REF!</definedName>
    <definedName name="_Toc442264085" localSheetId="1">'Anlage Inland'!$AF$3</definedName>
    <definedName name="_xlnm.Print_Area" localSheetId="2">'Anlage Ausland'!$A$1:$AI$51</definedName>
    <definedName name="_xlnm.Print_Area" localSheetId="1">'Anlage Inland'!$A$1:$AI$59</definedName>
    <definedName name="_xlnm.Print_Area" localSheetId="0">'Reisekosten Seminar'!$A$1:$AI$64</definedName>
    <definedName name="_xlnm.Print_Titles" localSheetId="1">'Anlage Inland'!$2:$2</definedName>
    <definedName name="_xlnm.Print_Titles" localSheetId="0">'Reisekosten Seminar'!$2:$2</definedName>
  </definedNames>
  <calcPr calcId="162913"/>
</workbook>
</file>

<file path=xl/calcChain.xml><?xml version="1.0" encoding="utf-8"?>
<calcChain xmlns="http://schemas.openxmlformats.org/spreadsheetml/2006/main">
  <c r="I14" i="18" l="1"/>
  <c r="Y43" i="18" l="1"/>
  <c r="Y41" i="18"/>
  <c r="Y39" i="18"/>
  <c r="Q43" i="18" l="1"/>
  <c r="AE43" i="18" s="1"/>
  <c r="Q39" i="18"/>
  <c r="AE39" i="18" l="1"/>
  <c r="F41" i="18"/>
  <c r="L41" i="18"/>
  <c r="R41" i="18" l="1"/>
  <c r="AE41" i="18" s="1"/>
  <c r="AE45" i="18" s="1"/>
  <c r="I8" i="18"/>
  <c r="AE52" i="18" l="1"/>
  <c r="O52" i="18" s="1"/>
  <c r="E31" i="18"/>
  <c r="R27" i="18"/>
  <c r="K31" i="18" s="1"/>
  <c r="AE54" i="18" l="1"/>
  <c r="T31" i="18"/>
  <c r="AE31" i="18" s="1"/>
  <c r="R29" i="18"/>
  <c r="AE29" i="18" s="1"/>
  <c r="I8" i="19" l="1"/>
  <c r="H25" i="19" s="1"/>
  <c r="AO47" i="19" l="1"/>
  <c r="AE44" i="19"/>
  <c r="H27" i="19"/>
  <c r="R23" i="19"/>
  <c r="AE23" i="19" s="1"/>
  <c r="I14" i="19"/>
  <c r="AE46" i="19" l="1"/>
  <c r="AE50" i="19" l="1"/>
  <c r="AE58" i="18"/>
  <c r="A43" i="7"/>
</calcChain>
</file>

<file path=xl/sharedStrings.xml><?xml version="1.0" encoding="utf-8"?>
<sst xmlns="http://schemas.openxmlformats.org/spreadsheetml/2006/main" count="180" uniqueCount="134">
  <si>
    <t>Kreditinstitut:</t>
  </si>
  <si>
    <t>Reiseanlass: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</si>
  <si>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</si>
  <si>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</si>
  <si>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</si>
  <si>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</si>
  <si>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</si>
  <si>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</si>
  <si>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</si>
  <si>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</si>
  <si>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 xml:space="preserve">Projektunternehmen: </t>
  </si>
  <si>
    <t>Straße/Nr.:</t>
  </si>
  <si>
    <t>Land/PLZ/Ort:</t>
  </si>
  <si>
    <t>Land/PLZ/Wohnort:</t>
  </si>
  <si>
    <t>Datum von:</t>
  </si>
  <si>
    <t>Datum bis:</t>
  </si>
  <si>
    <t xml:space="preserve">  km</t>
  </si>
  <si>
    <t>EUR</t>
  </si>
  <si>
    <t>Von Reisestart:</t>
  </si>
  <si>
    <t>bis Reiseziel:</t>
  </si>
  <si>
    <t>Berlin</t>
  </si>
  <si>
    <t>Stuttgart</t>
  </si>
  <si>
    <t>Filderstadt</t>
  </si>
  <si>
    <t>Anderer Ort</t>
  </si>
  <si>
    <t>Der Rechnungssteller versichert, dass alle Angaben korrekt und alle Belege beigefügt sind. Ihm ist bekannt, dass er</t>
  </si>
  <si>
    <t>für alle Folgen von falschen oder unvollständigen Angaben haftet und für eventuelle Mehrkosten selbst aufkommt.</t>
  </si>
  <si>
    <t>Siehe separate Aufstellung!</t>
  </si>
  <si>
    <t xml:space="preserve"> Kilometergeld:</t>
  </si>
  <si>
    <t>Bitte hier eintragen!</t>
  </si>
  <si>
    <t>Bitte hier Reiseziel ankreuzen!</t>
  </si>
  <si>
    <t xml:space="preserve">,  </t>
  </si>
  <si>
    <t>SHMT, Filderhauptstr. 142, 70599 Stuttgart</t>
  </si>
  <si>
    <r>
      <t xml:space="preserve"> km einfache Strecke </t>
    </r>
    <r>
      <rPr>
        <sz val="10"/>
        <rFont val="Arial"/>
        <family val="2"/>
      </rPr>
      <t xml:space="preserve"> (kürzeste Verbindung gemäß Google-Maps)</t>
    </r>
  </si>
  <si>
    <t>Anzahl km mit Privat-Pkw</t>
  </si>
  <si>
    <t xml:space="preserve">einfache Strecke </t>
  </si>
  <si>
    <t xml:space="preserve"> km</t>
  </si>
  <si>
    <t>nur 1x Hin- und Rückfahrt</t>
  </si>
  <si>
    <t xml:space="preserve">bzw. an </t>
  </si>
  <si>
    <t xml:space="preserve"> Tagen </t>
  </si>
  <si>
    <t xml:space="preserve">insgesamt </t>
  </si>
  <si>
    <t>Seminarteilnahme</t>
  </si>
  <si>
    <t>Reisekostenabrechnung Seminar</t>
  </si>
  <si>
    <t>Bitte vollständige Adresse eintragen! (Name/Straße/Hausnummer/PLZ/Ort)</t>
  </si>
  <si>
    <t>Schweden</t>
  </si>
  <si>
    <t>USA</t>
  </si>
  <si>
    <t>Japan</t>
  </si>
  <si>
    <t>Korea</t>
  </si>
  <si>
    <t>Anzahl km mit Privat-Pkw (gefahrene Strecke)</t>
  </si>
  <si>
    <t>Hier gefahrene km eintragen!</t>
  </si>
  <si>
    <t xml:space="preserve"> (kürzeste Verbindung gemäß Google-Maps)</t>
  </si>
  <si>
    <t xml:space="preserve">von </t>
  </si>
  <si>
    <t>nach</t>
  </si>
  <si>
    <t xml:space="preserve"> Auslagen (z.B. Taxi, Parken, Porto, Flugticket, Hotelrechnugn etc. - lt. Originalbelege)</t>
  </si>
  <si>
    <t>Bitte beachten:</t>
  </si>
  <si>
    <t>Belegdatum</t>
  </si>
  <si>
    <t>Art der Auslage / Verwendungszweck</t>
  </si>
  <si>
    <t>Betrag</t>
  </si>
  <si>
    <t xml:space="preserve">Wird von der Gruppenbuchung abgewichen, ist eine Kopie der Flugrechnung zur Abrechnung einzureichen. </t>
  </si>
  <si>
    <t>Der Rechnungsbetrag wird hier maximal in Höhe des Höchstbetrages erstattet.</t>
  </si>
  <si>
    <t>Bei Auslandsreisen mit Fremdwährung muss auf jedem einzelnen Beleg der Tagesumrechnungskurs,</t>
  </si>
  <si>
    <t>mit dem abgerechnet wurde, entsprechend belegt werden, z.B. mit einem Ausdruck von www.oanda.com</t>
  </si>
  <si>
    <t>Ist ein reiseindividueller Höchstbetrag (Auslandspauschale) festgelegt?</t>
  </si>
  <si>
    <t>Bitte ankreuzen!</t>
  </si>
  <si>
    <t xml:space="preserve">  ja</t>
  </si>
  <si>
    <t>Bitte hier die Höhe eintragen!</t>
  </si>
  <si>
    <t xml:space="preserve"> EUR</t>
  </si>
  <si>
    <t>Gesamtsumme lt. Belege</t>
  </si>
  <si>
    <t xml:space="preserve">  nein</t>
  </si>
  <si>
    <t>Bei "FALSCH" bitte prüfen ob Angaben zur Auslandpauschale richtig eingetragen sind!</t>
  </si>
  <si>
    <t>Gesamtsumme Reisekosten</t>
  </si>
  <si>
    <t>Anlage zur Reisekostenabrechnung Seminar Inland</t>
  </si>
  <si>
    <t>Anlage zur Reisekostenabrechnung Seminar Ausland</t>
  </si>
  <si>
    <t>Achtung dieser Teil wird nicht ausgedruckt, dient nur zur Ermittlung der Daten!</t>
  </si>
  <si>
    <t>Universität Jönköping, Gjuterigatan 5, 55111 Jönköping, Schweden</t>
  </si>
  <si>
    <t>Kelley School of Business, 1275 E. Tenth Street, Suite 3070, Bloomington, IN 47405, USA</t>
  </si>
  <si>
    <t>Wadham College, Parks Rd, Oxford OX1 3PN, United Kingdom</t>
  </si>
  <si>
    <t>Tokyo University, 183-0057 Tokyo, Fuchu, Harumicho, 3−8-1, Japan</t>
  </si>
  <si>
    <t>Sungkyunkwan University, 25-2 Sungkyunkwan-ro Jongro-gu, Seoul 110-745, Korea</t>
  </si>
  <si>
    <t xml:space="preserve">Bitte beachten: Reisestart ist immer das Projektunternehmen (die erste Tätigkeitsstätte) </t>
  </si>
  <si>
    <t>UK</t>
  </si>
  <si>
    <r>
      <t xml:space="preserve">Anzurechnende Auslagen </t>
    </r>
    <r>
      <rPr>
        <b/>
        <sz val="9"/>
        <color rgb="FF333399"/>
        <rFont val="Arial"/>
        <family val="2"/>
      </rPr>
      <t>einschl. Kilometergeld</t>
    </r>
  </si>
  <si>
    <t xml:space="preserve">Reisestart ist immer das Projektunternehmen (die erste Tätigkeitsstätte) </t>
  </si>
  <si>
    <t xml:space="preserve">Bitte beachten: </t>
  </si>
  <si>
    <r>
      <t xml:space="preserve"> </t>
    </r>
    <r>
      <rPr>
        <sz val="10"/>
        <rFont val="Arial"/>
        <family val="2"/>
      </rPr>
      <t>wenn zutrifft, bitte ankreuzen!</t>
    </r>
  </si>
  <si>
    <t>(Anschrift des Projektunternehmens, wird vom Deckblatt übernommen!)</t>
  </si>
  <si>
    <t xml:space="preserve">Angaben sind notwendig für die Ermittlung der anzurechnenden Auslagen! </t>
  </si>
  <si>
    <t>Wird vom Deckblatt übernommen!</t>
  </si>
  <si>
    <t>IGZ Innovations- und Gründerzentrum, Rudower Chaussee 29, 12489 Berlin</t>
  </si>
  <si>
    <t xml:space="preserve">Reisekosten werden gemäß dem Leitfaden für Reisekostenabrechnungen der SCMT GmbH erstattet:   </t>
  </si>
  <si>
    <t>STI School of Management and Technology, Gottlieb-Manz-Str. 12, 70794 Filderstadt</t>
  </si>
  <si>
    <t>Anreisetag</t>
  </si>
  <si>
    <t>Abreisetag</t>
  </si>
  <si>
    <t>je</t>
  </si>
  <si>
    <t xml:space="preserve"> €</t>
  </si>
  <si>
    <t>Zeitraum von</t>
  </si>
  <si>
    <t>bis</t>
  </si>
  <si>
    <t>München</t>
  </si>
  <si>
    <t>Meetinn Konferenzzentrum Obersendling, Rupert-Mayer-Str. 44, 81379 München</t>
  </si>
  <si>
    <t>Nur die gelb markierten Felder können beschriftet werden, die Restlichen werden durch die Angaben ermittelt!</t>
  </si>
  <si>
    <r>
      <rPr>
        <b/>
        <sz val="10"/>
        <color rgb="FF0000FF"/>
        <rFont val="Arial"/>
        <family val="2"/>
      </rPr>
      <t>Ausnahme:</t>
    </r>
    <r>
      <rPr>
        <b/>
        <sz val="9"/>
        <rFont val="Arial"/>
        <family val="2"/>
      </rPr>
      <t xml:space="preserve"> Wohnort entspricht dem Ort des Reiseziels!</t>
    </r>
  </si>
  <si>
    <t>In diesem Fall dürfen die täglichen km zwischen diesen beiden Orten abgerechnet werden!</t>
  </si>
  <si>
    <t>nur einmalig Hin- und Rückfahrt</t>
  </si>
  <si>
    <r>
      <t xml:space="preserve">oder </t>
    </r>
    <r>
      <rPr>
        <b/>
        <sz val="9"/>
        <color rgb="FF0000FF"/>
        <rFont val="Arial"/>
        <family val="2"/>
      </rPr>
      <t>Ausnahme</t>
    </r>
    <r>
      <rPr>
        <b/>
        <sz val="9"/>
        <rFont val="Arial"/>
        <family val="2"/>
      </rPr>
      <t xml:space="preserve"> an</t>
    </r>
  </si>
  <si>
    <t xml:space="preserve"> Tagen zurückgelegt, bei täglicher Anfahrt siehe oben</t>
  </si>
  <si>
    <t xml:space="preserve">Unabhängig davon ob Variante 1 oder 2 in Anspruch genommen wird! </t>
  </si>
  <si>
    <t>Seminarstart</t>
  </si>
  <si>
    <t>letzter Seminartag</t>
  </si>
  <si>
    <t xml:space="preserve">eine Vorübernachtung wird automatisch berücksichtigt </t>
  </si>
  <si>
    <r>
      <t xml:space="preserve">siehe </t>
    </r>
    <r>
      <rPr>
        <sz val="9"/>
        <color theme="1"/>
        <rFont val="Arial"/>
        <family val="2"/>
      </rPr>
      <t>Anreisetag</t>
    </r>
    <r>
      <rPr>
        <sz val="9"/>
        <color theme="0" tint="-0.499984740745262"/>
        <rFont val="Arial"/>
        <family val="2"/>
      </rPr>
      <t>, dieser mus mit '</t>
    </r>
    <r>
      <rPr>
        <sz val="9"/>
        <color theme="1"/>
        <rFont val="Arial"/>
        <family val="2"/>
      </rPr>
      <t>Datum vom:</t>
    </r>
    <r>
      <rPr>
        <sz val="9"/>
        <color theme="0" tint="-0.499984740745262"/>
        <rFont val="Arial"/>
        <family val="2"/>
      </rPr>
      <t>' übereinstimmen. Bitte Seite 1 anpassen!</t>
    </r>
  </si>
  <si>
    <t>Bitte hier  die Variante durch ankreuzen auswählen!</t>
  </si>
  <si>
    <t>Variante 1</t>
  </si>
  <si>
    <t>o</t>
  </si>
  <si>
    <t xml:space="preserve">  oder</t>
  </si>
  <si>
    <t>Variante 2</t>
  </si>
  <si>
    <r>
      <t xml:space="preserve"> Bei Übernachtungskosten gegen Beleg werden von SCMT maximal </t>
    </r>
    <r>
      <rPr>
        <b/>
        <sz val="9"/>
        <rFont val="Arial"/>
        <family val="2"/>
      </rPr>
      <t>60 EUR</t>
    </r>
    <r>
      <rPr>
        <sz val="9"/>
        <rFont val="Arial"/>
        <family val="2"/>
      </rPr>
      <t xml:space="preserve"> je Tag erstattet!</t>
    </r>
  </si>
  <si>
    <t>Name der Unterbringung, Rechnungsnummer</t>
  </si>
  <si>
    <t>Anzurechnende Übernachtungskosten</t>
  </si>
  <si>
    <t xml:space="preserve"> Übernachtungskosten ohne Beleg:</t>
  </si>
  <si>
    <t>Tagessatz 34,- € für den An- und Abreisetag im Inland.</t>
  </si>
  <si>
    <r>
      <rPr>
        <b/>
        <sz val="9"/>
        <rFont val="Arial"/>
        <family val="2"/>
      </rPr>
      <t>Tagessatz 48,- € für volle Präsenztage im Inland</t>
    </r>
    <r>
      <rPr>
        <sz val="9"/>
        <rFont val="Arial"/>
        <family val="2"/>
      </rPr>
      <t xml:space="preserve"> bei einer Abwesenheitsdauer von mind. 24h je Kalendertag.</t>
    </r>
  </si>
  <si>
    <t xml:space="preserve">Die Tagessätze setzen sich aus den gesetzlichen Verpflegungs- und Übernachtungspauschalen im Inland </t>
  </si>
  <si>
    <t>zusammen.</t>
  </si>
  <si>
    <t xml:space="preserve">  Tage</t>
  </si>
  <si>
    <t>Gesamtsumme Übernachtungskosten ohne Beleg</t>
  </si>
  <si>
    <t xml:space="preserve">  Tage inklusive Vorübernachtung</t>
  </si>
  <si>
    <t>Gesamtsumme Übernachtungskosten mit Beleg</t>
  </si>
  <si>
    <t xml:space="preserve"> Abrechnung der Übernachtungskosten ohne Beleg</t>
  </si>
  <si>
    <t xml:space="preserve"> Abrechnung der Übernachtungskosten mit Beleg</t>
  </si>
  <si>
    <t xml:space="preserve"> Übernachtungskosten gegen Beleg</t>
  </si>
  <si>
    <r>
      <t xml:space="preserve">Für die korrekte Berechnung muss ein Feld mit </t>
    </r>
    <r>
      <rPr>
        <b/>
        <sz val="10"/>
        <rFont val="Arial"/>
        <family val="2"/>
      </rPr>
      <t>x</t>
    </r>
    <r>
      <rPr>
        <sz val="9"/>
        <color theme="0" tint="-0.499984740745262"/>
        <rFont val="Arial"/>
        <family val="2"/>
      </rPr>
      <t xml:space="preserve"> und das andere mit </t>
    </r>
    <r>
      <rPr>
        <b/>
        <sz val="10"/>
        <rFont val="Arial"/>
        <family val="2"/>
      </rPr>
      <t>o</t>
    </r>
    <r>
      <rPr>
        <sz val="9"/>
        <color theme="0" tint="-0.499984740745262"/>
        <rFont val="Arial"/>
        <family val="2"/>
      </rPr>
      <t xml:space="preserve"> befüllt sein!</t>
    </r>
  </si>
  <si>
    <t xml:space="preserve"> je 0,20 € </t>
  </si>
  <si>
    <t>Linz</t>
  </si>
  <si>
    <t>JKU - Johannes Kepler Universität Linz, Altenberger Straße 69, 4040 Linz, Österreich</t>
  </si>
  <si>
    <t>SMT GmbH, Steinbeis School of Management and Technology GmbH,                                                                Gottlieb-Manz-Str. 12, 70794 Filderstadt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</si>
</sst>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\ &quot;€&quot;"/>
    <numFmt numFmtId="167" formatCode="0_ ;\-0\ "/>
  </numFmts>
  <fonts count="25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9"/>
      <color indexed="55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10"/>
      <color indexed="6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0" tint="-0.499984740745262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color rgb="FF333399"/>
      <name val="Arial"/>
      <family val="2"/>
    </font>
    <font>
      <sz val="9"/>
      <color theme="0" tint="-0.34998626667073579"/>
      <name val="Arial"/>
      <family val="2"/>
    </font>
    <font>
      <b/>
      <sz val="11"/>
      <color rgb="FF33339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2" fillId="0" borderId="0" xfId="0" applyFont="1" applyProtection="1"/>
    <xf numFmtId="0" fontId="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11" fillId="0" borderId="0" xfId="0" applyFont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9" xfId="0" applyFont="1" applyBorder="1" applyAlignment="1" applyProtection="1"/>
    <xf numFmtId="0" fontId="2" fillId="0" borderId="0" xfId="0" applyFont="1" applyAlignment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9" fillId="0" borderId="0" xfId="0" applyNumberFormat="1" applyFont="1" applyBorder="1" applyAlignment="1" applyProtection="1"/>
    <xf numFmtId="0" fontId="5" fillId="0" borderId="0" xfId="0" applyFont="1" applyAlignment="1" applyProtection="1"/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6" xfId="0" applyFont="1" applyBorder="1" applyAlignment="1" applyProtection="1"/>
    <xf numFmtId="0" fontId="6" fillId="0" borderId="7" xfId="0" applyFont="1" applyBorder="1" applyAlignment="1" applyProtection="1"/>
    <xf numFmtId="0" fontId="6" fillId="0" borderId="0" xfId="0" applyFont="1" applyAlignment="1" applyProtection="1"/>
    <xf numFmtId="0" fontId="6" fillId="0" borderId="8" xfId="0" applyFont="1" applyBorder="1" applyProtection="1"/>
    <xf numFmtId="0" fontId="6" fillId="0" borderId="5" xfId="0" applyFont="1" applyBorder="1" applyAlignment="1" applyProtection="1"/>
    <xf numFmtId="0" fontId="6" fillId="0" borderId="6" xfId="0" applyFont="1" applyBorder="1" applyAlignment="1" applyProtection="1">
      <alignment wrapText="1"/>
    </xf>
    <xf numFmtId="0" fontId="6" fillId="0" borderId="8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6" fillId="0" borderId="12" xfId="0" applyFont="1" applyBorder="1" applyAlignment="1" applyProtection="1"/>
    <xf numFmtId="0" fontId="6" fillId="0" borderId="13" xfId="0" applyFont="1" applyBorder="1" applyAlignment="1" applyProtection="1">
      <alignment wrapText="1"/>
    </xf>
    <xf numFmtId="0" fontId="6" fillId="0" borderId="13" xfId="0" applyFont="1" applyBorder="1" applyProtection="1"/>
    <xf numFmtId="0" fontId="6" fillId="0" borderId="13" xfId="0" applyFont="1" applyBorder="1" applyAlignment="1" applyProtection="1"/>
    <xf numFmtId="0" fontId="6" fillId="0" borderId="14" xfId="0" applyFont="1" applyBorder="1" applyAlignment="1" applyProtection="1"/>
    <xf numFmtId="0" fontId="6" fillId="0" borderId="9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12" xfId="0" applyFont="1" applyBorder="1" applyProtection="1"/>
    <xf numFmtId="0" fontId="6" fillId="0" borderId="15" xfId="0" applyFont="1" applyBorder="1" applyProtection="1"/>
    <xf numFmtId="0" fontId="6" fillId="0" borderId="16" xfId="0" applyFont="1" applyBorder="1" applyProtection="1"/>
    <xf numFmtId="0" fontId="6" fillId="0" borderId="17" xfId="0" applyFont="1" applyBorder="1" applyAlignment="1" applyProtection="1"/>
    <xf numFmtId="0" fontId="6" fillId="0" borderId="18" xfId="0" applyFont="1" applyBorder="1" applyProtection="1"/>
    <xf numFmtId="0" fontId="6" fillId="0" borderId="21" xfId="0" applyFont="1" applyBorder="1" applyAlignment="1" applyProtection="1"/>
    <xf numFmtId="0" fontId="6" fillId="0" borderId="20" xfId="0" applyFont="1" applyBorder="1" applyProtection="1"/>
    <xf numFmtId="0" fontId="6" fillId="0" borderId="4" xfId="0" applyFont="1" applyBorder="1" applyProtection="1"/>
    <xf numFmtId="0" fontId="6" fillId="0" borderId="19" xfId="0" applyFont="1" applyBorder="1" applyAlignment="1" applyProtection="1"/>
    <xf numFmtId="0" fontId="8" fillId="0" borderId="8" xfId="0" applyFont="1" applyBorder="1" applyAlignment="1" applyProtection="1">
      <alignment vertical="top"/>
    </xf>
    <xf numFmtId="3" fontId="6" fillId="0" borderId="0" xfId="0" applyNumberFormat="1" applyFont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Alignment="1" applyProtection="1"/>
    <xf numFmtId="0" fontId="6" fillId="0" borderId="8" xfId="0" applyFont="1" applyBorder="1" applyAlignment="1" applyProtection="1"/>
    <xf numFmtId="0" fontId="6" fillId="0" borderId="0" xfId="0" applyFont="1" applyBorder="1" applyAlignment="1" applyProtection="1">
      <alignment vertical="top"/>
    </xf>
    <xf numFmtId="0" fontId="6" fillId="3" borderId="0" xfId="0" applyFont="1" applyFill="1" applyProtection="1"/>
    <xf numFmtId="0" fontId="9" fillId="3" borderId="0" xfId="0" applyFont="1" applyFill="1" applyBorder="1" applyAlignment="1" applyProtection="1">
      <alignment vertical="top"/>
    </xf>
    <xf numFmtId="0" fontId="6" fillId="3" borderId="6" xfId="0" applyFont="1" applyFill="1" applyBorder="1" applyProtection="1"/>
    <xf numFmtId="0" fontId="6" fillId="3" borderId="6" xfId="0" applyFont="1" applyFill="1" applyBorder="1" applyAlignment="1" applyProtection="1"/>
    <xf numFmtId="0" fontId="6" fillId="3" borderId="0" xfId="0" applyFont="1" applyFill="1" applyBorder="1" applyProtection="1"/>
    <xf numFmtId="0" fontId="6" fillId="3" borderId="0" xfId="0" applyFont="1" applyFill="1" applyBorder="1" applyAlignment="1" applyProtection="1">
      <alignment vertical="top"/>
    </xf>
    <xf numFmtId="0" fontId="9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/>
    <xf numFmtId="0" fontId="6" fillId="3" borderId="9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horizontal="right"/>
    </xf>
    <xf numFmtId="0" fontId="6" fillId="3" borderId="13" xfId="0" applyFont="1" applyFill="1" applyBorder="1" applyProtection="1"/>
    <xf numFmtId="0" fontId="6" fillId="3" borderId="13" xfId="0" applyFont="1" applyFill="1" applyBorder="1" applyAlignment="1" applyProtection="1"/>
    <xf numFmtId="0" fontId="6" fillId="3" borderId="14" xfId="0" applyFont="1" applyFill="1" applyBorder="1" applyProtection="1"/>
    <xf numFmtId="0" fontId="6" fillId="3" borderId="7" xfId="0" applyFont="1" applyFill="1" applyBorder="1" applyProtection="1"/>
    <xf numFmtId="0" fontId="13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/>
    <xf numFmtId="0" fontId="14" fillId="3" borderId="0" xfId="0" applyFont="1" applyFill="1" applyBorder="1" applyProtection="1"/>
    <xf numFmtId="0" fontId="13" fillId="3" borderId="0" xfId="0" applyFont="1" applyFill="1" applyBorder="1" applyProtection="1"/>
    <xf numFmtId="0" fontId="6" fillId="3" borderId="9" xfId="0" applyFont="1" applyFill="1" applyBorder="1" applyAlignment="1" applyProtection="1">
      <alignment vertical="top"/>
    </xf>
    <xf numFmtId="0" fontId="6" fillId="3" borderId="13" xfId="0" applyFont="1" applyFill="1" applyBorder="1" applyAlignment="1" applyProtection="1">
      <alignment horizontal="left"/>
    </xf>
    <xf numFmtId="0" fontId="6" fillId="0" borderId="0" xfId="0" applyFont="1" applyBorder="1" applyAlignment="1" applyProtection="1"/>
    <xf numFmtId="0" fontId="5" fillId="0" borderId="0" xfId="0" applyFont="1" applyBorder="1" applyAlignment="1" applyProtection="1"/>
    <xf numFmtId="0" fontId="11" fillId="0" borderId="0" xfId="0" applyFont="1" applyBorder="1" applyAlignment="1" applyProtection="1"/>
    <xf numFmtId="0" fontId="16" fillId="3" borderId="0" xfId="0" applyFont="1" applyFill="1" applyBorder="1" applyAlignment="1" applyProtection="1"/>
    <xf numFmtId="0" fontId="8" fillId="0" borderId="5" xfId="0" applyFont="1" applyBorder="1" applyAlignment="1" applyProtection="1">
      <alignment vertical="top"/>
    </xf>
    <xf numFmtId="0" fontId="6" fillId="0" borderId="6" xfId="0" applyFont="1" applyBorder="1" applyAlignment="1" applyProtection="1">
      <alignment vertical="top"/>
    </xf>
    <xf numFmtId="0" fontId="6" fillId="0" borderId="6" xfId="0" applyFont="1" applyFill="1" applyBorder="1" applyAlignment="1" applyProtection="1">
      <alignment horizontal="left" vertical="top"/>
    </xf>
    <xf numFmtId="0" fontId="6" fillId="3" borderId="6" xfId="0" applyFont="1" applyFill="1" applyBorder="1" applyAlignment="1" applyProtection="1">
      <alignment vertical="top"/>
    </xf>
    <xf numFmtId="0" fontId="9" fillId="3" borderId="6" xfId="0" applyFont="1" applyFill="1" applyBorder="1" applyProtection="1"/>
    <xf numFmtId="0" fontId="6" fillId="3" borderId="7" xfId="0" applyFont="1" applyFill="1" applyBorder="1" applyAlignment="1" applyProtection="1">
      <alignment vertical="top"/>
    </xf>
    <xf numFmtId="0" fontId="14" fillId="3" borderId="6" xfId="0" applyFont="1" applyFill="1" applyBorder="1" applyProtection="1"/>
    <xf numFmtId="0" fontId="3" fillId="3" borderId="0" xfId="0" applyFont="1" applyFill="1" applyBorder="1" applyAlignment="1" applyProtection="1"/>
    <xf numFmtId="3" fontId="6" fillId="3" borderId="0" xfId="0" applyNumberFormat="1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4" fontId="9" fillId="3" borderId="0" xfId="0" applyNumberFormat="1" applyFont="1" applyFill="1" applyBorder="1" applyAlignment="1" applyProtection="1"/>
    <xf numFmtId="0" fontId="14" fillId="0" borderId="0" xfId="0" applyFont="1" applyFill="1" applyProtection="1"/>
    <xf numFmtId="0" fontId="5" fillId="0" borderId="5" xfId="0" applyFont="1" applyBorder="1" applyAlignment="1" applyProtection="1">
      <alignment vertical="top"/>
    </xf>
    <xf numFmtId="0" fontId="16" fillId="0" borderId="6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Alignment="1" applyProtection="1"/>
    <xf numFmtId="0" fontId="0" fillId="3" borderId="6" xfId="0" applyFill="1" applyBorder="1" applyProtection="1"/>
    <xf numFmtId="0" fontId="1" fillId="3" borderId="6" xfId="0" applyFont="1" applyFill="1" applyBorder="1" applyAlignment="1" applyProtection="1"/>
    <xf numFmtId="0" fontId="0" fillId="3" borderId="6" xfId="0" applyFill="1" applyBorder="1" applyAlignment="1" applyProtection="1"/>
    <xf numFmtId="0" fontId="0" fillId="3" borderId="7" xfId="0" applyFill="1" applyBorder="1" applyAlignment="1" applyProtection="1"/>
    <xf numFmtId="0" fontId="0" fillId="0" borderId="0" xfId="0" applyProtection="1"/>
    <xf numFmtId="0" fontId="17" fillId="0" borderId="8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3" borderId="9" xfId="0" applyFill="1" applyBorder="1" applyAlignment="1" applyProtection="1"/>
    <xf numFmtId="0" fontId="5" fillId="0" borderId="8" xfId="0" applyFont="1" applyBorder="1" applyAlignment="1" applyProtection="1">
      <alignment vertical="top"/>
    </xf>
    <xf numFmtId="0" fontId="7" fillId="0" borderId="8" xfId="0" applyFont="1" applyFill="1" applyBorder="1" applyProtection="1"/>
    <xf numFmtId="0" fontId="6" fillId="0" borderId="9" xfId="0" applyFont="1" applyFill="1" applyBorder="1" applyAlignment="1" applyProtection="1"/>
    <xf numFmtId="0" fontId="6" fillId="0" borderId="0" xfId="0" applyFont="1" applyFill="1" applyBorder="1" applyAlignment="1" applyProtection="1"/>
    <xf numFmtId="1" fontId="18" fillId="0" borderId="8" xfId="0" applyNumberFormat="1" applyFont="1" applyBorder="1" applyProtection="1"/>
    <xf numFmtId="0" fontId="3" fillId="0" borderId="8" xfId="0" applyFont="1" applyBorder="1" applyProtection="1"/>
    <xf numFmtId="0" fontId="0" fillId="0" borderId="0" xfId="0" applyFill="1" applyBorder="1" applyAlignment="1" applyProtection="1"/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10" fillId="3" borderId="0" xfId="0" applyFont="1" applyFill="1" applyBorder="1" applyProtection="1"/>
    <xf numFmtId="0" fontId="17" fillId="0" borderId="8" xfId="0" applyFont="1" applyFill="1" applyBorder="1" applyProtection="1"/>
    <xf numFmtId="0" fontId="17" fillId="0" borderId="0" xfId="0" applyFont="1" applyFill="1" applyBorder="1" applyProtection="1"/>
    <xf numFmtId="4" fontId="10" fillId="0" borderId="0" xfId="0" applyNumberFormat="1" applyFont="1" applyBorder="1" applyAlignment="1" applyProtection="1"/>
    <xf numFmtId="0" fontId="19" fillId="0" borderId="0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Fill="1" applyBorder="1" applyAlignment="1" applyProtection="1"/>
    <xf numFmtId="0" fontId="0" fillId="0" borderId="14" xfId="0" applyBorder="1" applyProtection="1"/>
    <xf numFmtId="0" fontId="1" fillId="0" borderId="0" xfId="0" applyFont="1" applyProtection="1"/>
    <xf numFmtId="0" fontId="0" fillId="0" borderId="0" xfId="0" applyFill="1" applyAlignment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21" xfId="0" applyBorder="1" applyAlignment="1" applyProtection="1"/>
    <xf numFmtId="0" fontId="0" fillId="0" borderId="20" xfId="0" applyBorder="1" applyProtection="1"/>
    <xf numFmtId="0" fontId="0" fillId="0" borderId="4" xfId="0" applyBorder="1" applyProtection="1"/>
    <xf numFmtId="0" fontId="0" fillId="0" borderId="19" xfId="0" applyBorder="1" applyProtection="1"/>
    <xf numFmtId="0" fontId="10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0" borderId="0" xfId="0" applyFont="1" applyBorder="1" applyProtection="1"/>
    <xf numFmtId="0" fontId="10" fillId="3" borderId="0" xfId="0" applyFont="1" applyFill="1" applyProtection="1"/>
    <xf numFmtId="0" fontId="3" fillId="3" borderId="0" xfId="0" applyFont="1" applyFill="1" applyBorder="1" applyProtection="1"/>
    <xf numFmtId="0" fontId="3" fillId="3" borderId="13" xfId="0" applyFont="1" applyFill="1" applyBorder="1" applyProtection="1"/>
    <xf numFmtId="0" fontId="10" fillId="3" borderId="0" xfId="0" applyFont="1" applyFill="1" applyBorder="1" applyAlignment="1" applyProtection="1">
      <alignment vertical="top"/>
    </xf>
    <xf numFmtId="0" fontId="9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0" fontId="6" fillId="3" borderId="23" xfId="0" applyFont="1" applyFill="1" applyBorder="1" applyProtection="1"/>
    <xf numFmtId="0" fontId="6" fillId="3" borderId="24" xfId="0" applyFont="1" applyFill="1" applyBorder="1" applyProtection="1"/>
    <xf numFmtId="0" fontId="6" fillId="3" borderId="25" xfId="0" applyFont="1" applyFill="1" applyBorder="1" applyProtection="1"/>
    <xf numFmtId="0" fontId="14" fillId="3" borderId="0" xfId="0" applyFont="1" applyFill="1" applyProtection="1"/>
    <xf numFmtId="0" fontId="6" fillId="3" borderId="26" xfId="0" applyFont="1" applyFill="1" applyBorder="1" applyProtection="1"/>
    <xf numFmtId="0" fontId="9" fillId="3" borderId="25" xfId="0" applyFont="1" applyFill="1" applyBorder="1" applyProtection="1"/>
    <xf numFmtId="0" fontId="9" fillId="3" borderId="25" xfId="0" applyFont="1" applyFill="1" applyBorder="1" applyAlignment="1" applyProtection="1">
      <alignment vertical="top"/>
    </xf>
    <xf numFmtId="0" fontId="6" fillId="3" borderId="27" xfId="0" applyFont="1" applyFill="1" applyBorder="1" applyProtection="1"/>
    <xf numFmtId="0" fontId="13" fillId="3" borderId="28" xfId="0" applyFont="1" applyFill="1" applyBorder="1" applyProtection="1"/>
    <xf numFmtId="0" fontId="13" fillId="3" borderId="23" xfId="0" applyFont="1" applyFill="1" applyBorder="1" applyAlignment="1" applyProtection="1"/>
    <xf numFmtId="0" fontId="12" fillId="3" borderId="0" xfId="0" applyFont="1" applyFill="1" applyBorder="1" applyAlignment="1" applyProtection="1"/>
    <xf numFmtId="0" fontId="23" fillId="3" borderId="0" xfId="0" applyFont="1" applyFill="1" applyBorder="1" applyProtection="1"/>
    <xf numFmtId="0" fontId="6" fillId="3" borderId="28" xfId="0" applyFont="1" applyFill="1" applyBorder="1" applyProtection="1"/>
    <xf numFmtId="0" fontId="13" fillId="3" borderId="29" xfId="0" applyFont="1" applyFill="1" applyBorder="1" applyProtection="1"/>
    <xf numFmtId="4" fontId="10" fillId="0" borderId="13" xfId="0" applyNumberFormat="1" applyFont="1" applyFill="1" applyBorder="1" applyAlignment="1" applyProtection="1"/>
    <xf numFmtId="0" fontId="6" fillId="0" borderId="0" xfId="0" quotePrefix="1" applyFont="1" applyProtection="1"/>
    <xf numFmtId="4" fontId="10" fillId="0" borderId="0" xfId="0" quotePrefix="1" applyNumberFormat="1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/>
    <xf numFmtId="167" fontId="6" fillId="0" borderId="0" xfId="0" applyNumberFormat="1" applyFont="1" applyFill="1" applyBorder="1" applyAlignment="1" applyProtection="1">
      <alignment horizontal="center"/>
    </xf>
    <xf numFmtId="0" fontId="6" fillId="0" borderId="14" xfId="0" applyFont="1" applyBorder="1" applyProtection="1"/>
    <xf numFmtId="0" fontId="9" fillId="0" borderId="0" xfId="0" applyFont="1" applyFill="1" applyBorder="1" applyProtection="1"/>
    <xf numFmtId="0" fontId="13" fillId="3" borderId="25" xfId="0" applyFont="1" applyFill="1" applyBorder="1" applyAlignment="1" applyProtection="1"/>
    <xf numFmtId="0" fontId="24" fillId="3" borderId="13" xfId="0" applyFont="1" applyFill="1" applyBorder="1" applyProtection="1"/>
    <xf numFmtId="0" fontId="6" fillId="0" borderId="0" xfId="0" applyFont="1" applyBorder="1" applyAlignment="1" applyProtection="1"/>
    <xf numFmtId="4" fontId="14" fillId="0" borderId="2" xfId="0" applyNumberFormat="1" applyFont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3" fontId="6" fillId="2" borderId="22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14" fontId="6" fillId="4" borderId="0" xfId="0" applyNumberFormat="1" applyFont="1" applyFill="1" applyBorder="1" applyAlignment="1" applyProtection="1"/>
    <xf numFmtId="0" fontId="6" fillId="4" borderId="0" xfId="0" applyFont="1" applyFill="1" applyBorder="1" applyAlignment="1" applyProtection="1"/>
    <xf numFmtId="167" fontId="0" fillId="0" borderId="0" xfId="0" applyNumberFormat="1" applyBorder="1" applyAlignment="1" applyProtection="1">
      <alignment horizontal="center"/>
    </xf>
    <xf numFmtId="0" fontId="15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vertical="top" wrapText="1"/>
    </xf>
    <xf numFmtId="0" fontId="16" fillId="0" borderId="3" xfId="0" applyFont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/>
    <xf numFmtId="14" fontId="9" fillId="2" borderId="1" xfId="0" applyNumberFormat="1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2" xfId="0" applyNumberFormat="1" applyFont="1" applyFill="1" applyBorder="1" applyAlignment="1" applyProtection="1">
      <alignment horizontal="left"/>
      <protection locked="0"/>
    </xf>
    <xf numFmtId="14" fontId="6" fillId="2" borderId="3" xfId="0" applyNumberFormat="1" applyFont="1" applyFill="1" applyBorder="1" applyAlignment="1" applyProtection="1">
      <alignment horizontal="left"/>
      <protection locked="0"/>
    </xf>
    <xf numFmtId="4" fontId="9" fillId="0" borderId="4" xfId="0" applyNumberFormat="1" applyFont="1" applyBorder="1" applyAlignment="1" applyProtection="1"/>
    <xf numFmtId="4" fontId="6" fillId="2" borderId="1" xfId="0" applyNumberFormat="1" applyFont="1" applyFill="1" applyBorder="1" applyAlignment="1" applyProtection="1">
      <protection locked="0"/>
    </xf>
    <xf numFmtId="4" fontId="6" fillId="2" borderId="2" xfId="0" applyNumberFormat="1" applyFont="1" applyFill="1" applyBorder="1" applyAlignment="1" applyProtection="1">
      <protection locked="0"/>
    </xf>
    <xf numFmtId="4" fontId="6" fillId="2" borderId="3" xfId="0" applyNumberFormat="1" applyFont="1" applyFill="1" applyBorder="1" applyAlignment="1" applyProtection="1">
      <protection locked="0"/>
    </xf>
    <xf numFmtId="4" fontId="14" fillId="0" borderId="1" xfId="0" applyNumberFormat="1" applyFont="1" applyBorder="1" applyAlignment="1" applyProtection="1"/>
    <xf numFmtId="4" fontId="14" fillId="0" borderId="2" xfId="0" applyNumberFormat="1" applyFont="1" applyBorder="1" applyAlignment="1" applyProtection="1"/>
    <xf numFmtId="4" fontId="14" fillId="0" borderId="3" xfId="0" applyNumberFormat="1" applyFont="1" applyBorder="1" applyAlignment="1" applyProtection="1"/>
    <xf numFmtId="3" fontId="6" fillId="0" borderId="1" xfId="0" applyNumberFormat="1" applyFont="1" applyBorder="1" applyAlignment="1" applyProtection="1"/>
    <xf numFmtId="0" fontId="0" fillId="0" borderId="3" xfId="0" applyBorder="1" applyAlignment="1" applyProtection="1"/>
    <xf numFmtId="164" fontId="6" fillId="0" borderId="0" xfId="0" quotePrefix="1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4" fontId="6" fillId="0" borderId="1" xfId="0" quotePrefix="1" applyNumberFormat="1" applyFont="1" applyBorder="1" applyAlignment="1" applyProtection="1">
      <alignment horizontal="center"/>
    </xf>
    <xf numFmtId="164" fontId="6" fillId="0" borderId="2" xfId="0" applyNumberFormat="1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14" fontId="6" fillId="4" borderId="0" xfId="0" applyNumberFormat="1" applyFont="1" applyFill="1" applyBorder="1" applyAlignment="1" applyProtection="1"/>
    <xf numFmtId="0" fontId="6" fillId="4" borderId="0" xfId="0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167" fontId="6" fillId="0" borderId="1" xfId="0" applyNumberFormat="1" applyFont="1" applyFill="1" applyBorder="1" applyAlignment="1" applyProtection="1">
      <alignment horizontal="center"/>
    </xf>
    <xf numFmtId="167" fontId="0" fillId="0" borderId="3" xfId="0" applyNumberFormat="1" applyBorder="1" applyAlignment="1" applyProtection="1">
      <alignment horizontal="center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165" fontId="6" fillId="2" borderId="1" xfId="0" applyNumberFormat="1" applyFont="1" applyFill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protection locked="0"/>
    </xf>
    <xf numFmtId="14" fontId="6" fillId="0" borderId="2" xfId="0" applyNumberFormat="1" applyFont="1" applyBorder="1" applyAlignment="1" applyProtection="1">
      <protection locked="0"/>
    </xf>
    <xf numFmtId="14" fontId="6" fillId="0" borderId="3" xfId="0" applyNumberFormat="1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4" fontId="9" fillId="0" borderId="4" xfId="0" quotePrefix="1" applyNumberFormat="1" applyFont="1" applyBorder="1" applyAlignment="1" applyProtection="1"/>
    <xf numFmtId="0" fontId="6" fillId="0" borderId="1" xfId="0" applyFont="1" applyFill="1" applyBorder="1" applyAlignment="1" applyProtection="1"/>
    <xf numFmtId="0" fontId="6" fillId="0" borderId="2" xfId="0" applyFont="1" applyFill="1" applyBorder="1" applyAlignment="1" applyProtection="1"/>
    <xf numFmtId="0" fontId="6" fillId="0" borderId="3" xfId="0" applyFont="1" applyFill="1" applyBorder="1" applyAlignment="1" applyProtection="1"/>
    <xf numFmtId="3" fontId="6" fillId="0" borderId="1" xfId="0" applyNumberFormat="1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horizontal="center" vertical="top"/>
      <protection locked="0"/>
    </xf>
    <xf numFmtId="4" fontId="3" fillId="2" borderId="1" xfId="0" applyNumberFormat="1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10" fillId="0" borderId="1" xfId="0" applyNumberFormat="1" applyFont="1" applyBorder="1" applyAlignment="1" applyProtection="1"/>
    <xf numFmtId="0" fontId="0" fillId="0" borderId="2" xfId="0" applyBorder="1" applyAlignment="1" applyProtection="1"/>
    <xf numFmtId="0" fontId="6" fillId="0" borderId="4" xfId="0" applyFont="1" applyBorder="1" applyAlignment="1" applyProtection="1"/>
    <xf numFmtId="0" fontId="0" fillId="0" borderId="4" xfId="0" applyBorder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CCECFF"/>
      <color rgb="FFFFFFCC"/>
      <color rgb="FF333399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5612</xdr:colOff>
      <xdr:row>1</xdr:row>
      <xdr:rowOff>84866</xdr:rowOff>
    </xdr:from>
    <xdr:to>
      <xdr:col>34</xdr:col>
      <xdr:colOff>12380</xdr:colOff>
      <xdr:row>3</xdr:row>
      <xdr:rowOff>16974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0492" y="252506"/>
          <a:ext cx="1469808" cy="35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1</xdr:row>
      <xdr:rowOff>31195</xdr:rowOff>
    </xdr:from>
    <xdr:to>
      <xdr:col>33</xdr:col>
      <xdr:colOff>178218</xdr:colOff>
      <xdr:row>3</xdr:row>
      <xdr:rowOff>47123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43450" y="198835"/>
          <a:ext cx="1469808" cy="35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85725</xdr:colOff>
      <xdr:row>47</xdr:row>
      <xdr:rowOff>47625</xdr:rowOff>
    </xdr:from>
    <xdr:to>
      <xdr:col>44</xdr:col>
      <xdr:colOff>85725</xdr:colOff>
      <xdr:row>48</xdr:row>
      <xdr:rowOff>104775</xdr:rowOff>
    </xdr:to>
    <xdr:cxnSp macro="">
      <xdr:nvCxnSpPr>
        <xdr:cNvPr id="3" name="Gerade Verbindung mit Pfeil 2"/>
        <xdr:cNvCxnSpPr/>
      </xdr:nvCxnSpPr>
      <xdr:spPr>
        <a:xfrm>
          <a:off x="8048625" y="6819900"/>
          <a:ext cx="0" cy="22860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85725</xdr:colOff>
      <xdr:row>43</xdr:row>
      <xdr:rowOff>57150</xdr:rowOff>
    </xdr:from>
    <xdr:to>
      <xdr:col>44</xdr:col>
      <xdr:colOff>95250</xdr:colOff>
      <xdr:row>44</xdr:row>
      <xdr:rowOff>142875</xdr:rowOff>
    </xdr:to>
    <xdr:cxnSp macro="">
      <xdr:nvCxnSpPr>
        <xdr:cNvPr id="5" name="Gerade Verbindung mit Pfeil 4"/>
        <xdr:cNvCxnSpPr/>
      </xdr:nvCxnSpPr>
      <xdr:spPr>
        <a:xfrm flipH="1" flipV="1">
          <a:off x="8048625" y="6143625"/>
          <a:ext cx="9525" cy="25717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78820</xdr:rowOff>
    </xdr:from>
    <xdr:to>
      <xdr:col>34</xdr:col>
      <xdr:colOff>6768</xdr:colOff>
      <xdr:row>3</xdr:row>
      <xdr:rowOff>94748</xdr:rowOff>
    </xdr:to>
    <xdr:pic>
      <xdr:nvPicPr>
        <xdr:cNvPr id="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54880" y="246460"/>
          <a:ext cx="1469808" cy="35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showGridLines="0" tabSelected="1" zoomScaleNormal="100" workbookViewId="0">
      <selection activeCell="H12" sqref="H12:Q12"/>
    </sheetView>
  </sheetViews>
  <sheetFormatPr baseColWidth="10" defaultColWidth="11.44140625" defaultRowHeight="11.4" x14ac:dyDescent="0.2"/>
  <cols>
    <col min="1" max="36" width="2.6640625" style="1" customWidth="1"/>
    <col min="37" max="16384" width="11.44140625" style="1"/>
  </cols>
  <sheetData>
    <row r="1" spans="1:36" ht="13.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6" ht="13.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6" ht="20.100000000000001" customHeight="1" x14ac:dyDescent="0.3">
      <c r="A3" s="1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1:36" ht="13.5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6" ht="13.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6" ht="13.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6" s="19" customFormat="1" ht="24" customHeight="1" x14ac:dyDescent="0.2">
      <c r="A7" s="3" t="s">
        <v>6</v>
      </c>
      <c r="B7" s="23"/>
      <c r="C7" s="23"/>
      <c r="D7" s="23"/>
      <c r="E7" s="23"/>
      <c r="F7" s="23"/>
      <c r="G7" s="23"/>
      <c r="H7" s="23"/>
      <c r="I7" s="188" t="s">
        <v>133</v>
      </c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90"/>
      <c r="AI7" s="22"/>
      <c r="AJ7" s="18"/>
    </row>
    <row r="8" spans="1:36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6" ht="13.5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6" ht="13.5" customHeight="1" x14ac:dyDescent="0.25">
      <c r="A10" s="4" t="s">
        <v>7</v>
      </c>
      <c r="B10" s="22"/>
      <c r="C10" s="22"/>
      <c r="D10" s="22"/>
      <c r="E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15"/>
    </row>
    <row r="11" spans="1:36" ht="3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D11" s="15"/>
      <c r="AE11" s="15"/>
      <c r="AF11" s="15"/>
      <c r="AG11" s="15"/>
      <c r="AH11" s="15"/>
      <c r="AI11" s="15"/>
      <c r="AJ11" s="15"/>
    </row>
    <row r="12" spans="1:36" ht="13.5" customHeight="1" x14ac:dyDescent="0.2">
      <c r="A12" s="5" t="s">
        <v>4</v>
      </c>
      <c r="B12" s="22"/>
      <c r="C12" s="22"/>
      <c r="D12" s="22"/>
      <c r="E12" s="22"/>
      <c r="H12" s="191"/>
      <c r="I12" s="194"/>
      <c r="J12" s="194"/>
      <c r="K12" s="194"/>
      <c r="L12" s="194"/>
      <c r="M12" s="194"/>
      <c r="N12" s="194"/>
      <c r="O12" s="194"/>
      <c r="P12" s="194"/>
      <c r="Q12" s="195"/>
      <c r="R12" s="22"/>
      <c r="S12" s="22"/>
      <c r="T12" s="5" t="s">
        <v>0</v>
      </c>
      <c r="U12" s="22"/>
      <c r="V12" s="22"/>
      <c r="W12" s="22"/>
      <c r="X12" s="22"/>
      <c r="Y12" s="191"/>
      <c r="Z12" s="192"/>
      <c r="AA12" s="192"/>
      <c r="AB12" s="192"/>
      <c r="AC12" s="192"/>
      <c r="AD12" s="192"/>
      <c r="AE12" s="192"/>
      <c r="AF12" s="192"/>
      <c r="AG12" s="192"/>
      <c r="AH12" s="193"/>
      <c r="AI12" s="15"/>
      <c r="AJ12" s="15"/>
    </row>
    <row r="13" spans="1:36" ht="3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5"/>
    </row>
    <row r="14" spans="1:36" ht="13.5" customHeight="1" x14ac:dyDescent="0.2">
      <c r="A14" s="6" t="s">
        <v>11</v>
      </c>
      <c r="B14" s="22"/>
      <c r="C14" s="22"/>
      <c r="D14" s="22"/>
      <c r="E14" s="22"/>
      <c r="H14" s="191"/>
      <c r="I14" s="194"/>
      <c r="J14" s="194"/>
      <c r="K14" s="194"/>
      <c r="L14" s="194"/>
      <c r="M14" s="194"/>
      <c r="N14" s="194"/>
      <c r="O14" s="194"/>
      <c r="P14" s="194"/>
      <c r="Q14" s="195"/>
      <c r="R14" s="22"/>
      <c r="S14" s="22"/>
      <c r="T14" s="6" t="s">
        <v>8</v>
      </c>
      <c r="U14" s="22"/>
      <c r="V14" s="22"/>
      <c r="W14" s="22"/>
      <c r="X14" s="22"/>
      <c r="Y14" s="191"/>
      <c r="Z14" s="194"/>
      <c r="AA14" s="194"/>
      <c r="AB14" s="194"/>
      <c r="AC14" s="194"/>
      <c r="AD14" s="194"/>
      <c r="AE14" s="194"/>
      <c r="AF14" s="194"/>
      <c r="AG14" s="194"/>
      <c r="AH14" s="195"/>
      <c r="AI14" s="15"/>
      <c r="AJ14" s="15"/>
    </row>
    <row r="15" spans="1:36" ht="3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15"/>
    </row>
    <row r="16" spans="1:36" ht="13.5" customHeight="1" x14ac:dyDescent="0.2">
      <c r="A16" s="6" t="s">
        <v>13</v>
      </c>
      <c r="B16" s="22"/>
      <c r="C16" s="22"/>
      <c r="D16" s="22"/>
      <c r="E16" s="22"/>
      <c r="H16" s="191"/>
      <c r="I16" s="194"/>
      <c r="J16" s="194"/>
      <c r="K16" s="194"/>
      <c r="L16" s="194"/>
      <c r="M16" s="194"/>
      <c r="N16" s="194"/>
      <c r="O16" s="194"/>
      <c r="P16" s="194"/>
      <c r="Q16" s="195"/>
      <c r="R16" s="22"/>
      <c r="S16" s="22"/>
      <c r="T16" s="6" t="s">
        <v>9</v>
      </c>
      <c r="U16" s="22"/>
      <c r="V16" s="22"/>
      <c r="W16" s="22"/>
      <c r="X16" s="22"/>
      <c r="Y16" s="191"/>
      <c r="Z16" s="194"/>
      <c r="AA16" s="194"/>
      <c r="AB16" s="194"/>
      <c r="AC16" s="194"/>
      <c r="AD16" s="194"/>
      <c r="AE16" s="194"/>
      <c r="AF16" s="194"/>
      <c r="AG16" s="194"/>
      <c r="AH16" s="195"/>
      <c r="AI16" s="15"/>
      <c r="AJ16" s="15"/>
    </row>
    <row r="17" spans="1:36" s="22" customFormat="1" ht="13.5" customHeight="1" x14ac:dyDescent="0.25">
      <c r="A17" s="4"/>
      <c r="H17" s="196"/>
      <c r="I17" s="196"/>
      <c r="J17" s="196"/>
      <c r="K17" s="196"/>
      <c r="L17" s="196"/>
      <c r="M17" s="196"/>
      <c r="N17" s="196"/>
      <c r="O17" s="196"/>
      <c r="P17" s="196"/>
      <c r="Q17" s="196"/>
    </row>
    <row r="18" spans="1:36" s="22" customFormat="1" ht="13.5" customHeight="1" x14ac:dyDescent="0.25">
      <c r="A18" s="4"/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pans="1:36" ht="13.5" customHeight="1" x14ac:dyDescent="0.25">
      <c r="A19" s="4"/>
      <c r="B19" s="22"/>
      <c r="C19" s="22"/>
      <c r="D19" s="22"/>
      <c r="E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4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15"/>
      <c r="AJ19" s="15"/>
    </row>
    <row r="20" spans="1:36" ht="3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15"/>
      <c r="AJ20" s="15"/>
    </row>
    <row r="21" spans="1:36" ht="13.5" customHeight="1" x14ac:dyDescent="0.2">
      <c r="A21" s="6" t="s">
        <v>10</v>
      </c>
      <c r="B21" s="22"/>
      <c r="C21" s="22"/>
      <c r="D21" s="22"/>
      <c r="E21" s="22"/>
      <c r="H21" s="191"/>
      <c r="I21" s="194"/>
      <c r="J21" s="194"/>
      <c r="K21" s="194"/>
      <c r="L21" s="194"/>
      <c r="M21" s="194"/>
      <c r="N21" s="194"/>
      <c r="O21" s="194"/>
      <c r="P21" s="194"/>
      <c r="Q21" s="195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5"/>
    </row>
    <row r="22" spans="1:36" ht="3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5"/>
    </row>
    <row r="23" spans="1:36" ht="13.5" customHeight="1" x14ac:dyDescent="0.2">
      <c r="A23" s="6" t="s">
        <v>11</v>
      </c>
      <c r="B23" s="22"/>
      <c r="C23" s="22"/>
      <c r="D23" s="22"/>
      <c r="E23" s="22"/>
      <c r="H23" s="191"/>
      <c r="I23" s="194"/>
      <c r="J23" s="194"/>
      <c r="K23" s="194"/>
      <c r="L23" s="194"/>
      <c r="M23" s="194"/>
      <c r="N23" s="194"/>
      <c r="O23" s="194"/>
      <c r="P23" s="194"/>
      <c r="Q23" s="195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5"/>
    </row>
    <row r="24" spans="1:36" ht="3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5"/>
    </row>
    <row r="25" spans="1:36" ht="13.5" customHeight="1" x14ac:dyDescent="0.2">
      <c r="A25" s="6" t="s">
        <v>12</v>
      </c>
      <c r="B25" s="22"/>
      <c r="C25" s="22"/>
      <c r="D25" s="22"/>
      <c r="E25" s="22"/>
      <c r="H25" s="191"/>
      <c r="I25" s="194"/>
      <c r="J25" s="194"/>
      <c r="K25" s="194"/>
      <c r="L25" s="194"/>
      <c r="M25" s="194"/>
      <c r="N25" s="194"/>
      <c r="O25" s="194"/>
      <c r="P25" s="194"/>
      <c r="Q25" s="195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5"/>
    </row>
    <row r="26" spans="1:36" ht="13.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</row>
    <row r="27" spans="1:36" ht="13.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</row>
    <row r="28" spans="1:36" ht="13.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</row>
    <row r="29" spans="1:36" ht="13.5" customHeight="1" x14ac:dyDescent="0.25">
      <c r="A29" s="7" t="s">
        <v>1</v>
      </c>
      <c r="B29" s="22"/>
      <c r="C29" s="22"/>
      <c r="D29" s="22"/>
      <c r="E29" s="22"/>
      <c r="F29" s="22"/>
      <c r="G29" s="22"/>
      <c r="H29" s="202" t="s">
        <v>40</v>
      </c>
      <c r="I29" s="203"/>
      <c r="J29" s="203"/>
      <c r="K29" s="203"/>
      <c r="L29" s="203"/>
      <c r="M29" s="203"/>
      <c r="N29" s="203"/>
      <c r="O29" s="203"/>
      <c r="P29" s="203"/>
      <c r="Q29" s="204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5"/>
    </row>
    <row r="30" spans="1:36" ht="3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5"/>
    </row>
    <row r="31" spans="1:36" ht="13.5" customHeight="1" x14ac:dyDescent="0.2">
      <c r="A31" s="6" t="s">
        <v>14</v>
      </c>
      <c r="B31" s="22"/>
      <c r="C31" s="22"/>
      <c r="D31" s="22"/>
      <c r="E31" s="22"/>
      <c r="F31" s="22"/>
      <c r="G31" s="22"/>
      <c r="H31" s="205"/>
      <c r="I31" s="206"/>
      <c r="J31" s="206"/>
      <c r="K31" s="206"/>
      <c r="L31" s="206"/>
      <c r="M31" s="206"/>
      <c r="N31" s="206"/>
      <c r="O31" s="206"/>
      <c r="P31" s="206"/>
      <c r="Q31" s="207"/>
      <c r="R31" s="24"/>
      <c r="S31" s="22"/>
      <c r="T31" s="6" t="s">
        <v>15</v>
      </c>
      <c r="U31" s="22"/>
      <c r="V31" s="22"/>
      <c r="W31" s="22"/>
      <c r="X31" s="22"/>
      <c r="Y31" s="205"/>
      <c r="Z31" s="206"/>
      <c r="AA31" s="206"/>
      <c r="AB31" s="206"/>
      <c r="AC31" s="206"/>
      <c r="AD31" s="206"/>
      <c r="AE31" s="206"/>
      <c r="AF31" s="206"/>
      <c r="AG31" s="206"/>
      <c r="AH31" s="207"/>
      <c r="AI31" s="15"/>
      <c r="AJ31" s="15"/>
    </row>
    <row r="32" spans="1:36" ht="13.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</row>
    <row r="33" spans="1:36" ht="13.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</row>
    <row r="34" spans="1:36" ht="13.5" customHeight="1" x14ac:dyDescent="0.25">
      <c r="A34" s="4" t="s">
        <v>88</v>
      </c>
      <c r="B34" s="22"/>
      <c r="C34" s="22"/>
      <c r="D34" s="22"/>
      <c r="E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5"/>
    </row>
    <row r="35" spans="1:36" ht="13.5" customHeight="1" x14ac:dyDescent="0.2">
      <c r="A35" s="25" t="s">
        <v>26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9"/>
      <c r="S35" s="13"/>
      <c r="T35" s="13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5"/>
    </row>
    <row r="36" spans="1:36" ht="13.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</row>
    <row r="37" spans="1:36" ht="13.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</row>
    <row r="38" spans="1:36" ht="13.5" customHeight="1" x14ac:dyDescent="0.25">
      <c r="A38" s="10" t="s">
        <v>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5"/>
    </row>
    <row r="39" spans="1:36" ht="3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5"/>
    </row>
    <row r="40" spans="1:36" ht="13.5" customHeight="1" x14ac:dyDescent="0.2">
      <c r="A40" s="25" t="s">
        <v>24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/>
      <c r="S40" s="13"/>
      <c r="T40" s="13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5"/>
    </row>
    <row r="41" spans="1:36" ht="13.5" customHeight="1" x14ac:dyDescent="0.2">
      <c r="A41" s="25" t="s">
        <v>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/>
      <c r="S41" s="13"/>
      <c r="T41" s="13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5"/>
    </row>
    <row r="42" spans="1:36" ht="13.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</row>
    <row r="43" spans="1:36" ht="24.9" customHeight="1" x14ac:dyDescent="0.25">
      <c r="A43" s="197">
        <f ca="1">TODAY()</f>
        <v>45362</v>
      </c>
      <c r="B43" s="198"/>
      <c r="C43" s="198"/>
      <c r="D43" s="198"/>
      <c r="E43" s="198"/>
      <c r="F43" s="198"/>
      <c r="G43" s="198"/>
      <c r="H43" s="199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1"/>
      <c r="AG43" s="22"/>
      <c r="AH43" s="22"/>
      <c r="AI43" s="22"/>
    </row>
    <row r="44" spans="1:36" ht="13.5" customHeight="1" x14ac:dyDescent="0.2">
      <c r="A44" s="6" t="s">
        <v>3</v>
      </c>
      <c r="B44" s="22"/>
      <c r="C44" s="22"/>
      <c r="D44" s="22"/>
      <c r="E44" s="22"/>
      <c r="F44" s="6"/>
      <c r="G44" s="6"/>
      <c r="H44" s="6" t="s">
        <v>5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</row>
    <row r="45" spans="1:36" ht="13.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</row>
    <row r="46" spans="1:36" ht="13.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</row>
    <row r="47" spans="1:36" ht="13.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</row>
    <row r="48" spans="1:36" ht="13.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</row>
    <row r="49" spans="1:35" ht="13.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</row>
    <row r="50" spans="1:35" ht="13.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15"/>
    </row>
    <row r="51" spans="1:35" ht="13.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15"/>
    </row>
    <row r="52" spans="1:35" ht="13.5" customHeight="1" x14ac:dyDescent="0.2">
      <c r="A52" s="6"/>
      <c r="B52" s="22"/>
      <c r="C52" s="22"/>
      <c r="D52" s="22"/>
      <c r="E52" s="22"/>
      <c r="F52" s="6"/>
      <c r="G52" s="6"/>
      <c r="H52" s="22"/>
      <c r="I52" s="22"/>
      <c r="J52" s="22"/>
      <c r="K52" s="22"/>
      <c r="L52" s="22"/>
      <c r="M52" s="22"/>
      <c r="N52" s="22"/>
      <c r="O52" s="22"/>
      <c r="P52" s="22"/>
      <c r="Q52" s="2"/>
      <c r="R52" s="2"/>
      <c r="S52" s="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1:35" ht="13.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15"/>
    </row>
    <row r="54" spans="1:35" ht="13.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15"/>
    </row>
    <row r="55" spans="1:35" ht="13.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15"/>
    </row>
    <row r="56" spans="1:35" ht="13.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15"/>
    </row>
    <row r="57" spans="1:35" ht="13.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15"/>
    </row>
    <row r="58" spans="1:35" ht="13.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15"/>
    </row>
    <row r="59" spans="1:35" ht="13.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15"/>
    </row>
    <row r="60" spans="1:35" ht="13.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15"/>
    </row>
    <row r="61" spans="1:35" ht="13.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15"/>
    </row>
    <row r="62" spans="1:35" ht="13.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15"/>
    </row>
    <row r="63" spans="1:35" ht="13.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15"/>
    </row>
    <row r="64" spans="1:35" ht="13.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15"/>
    </row>
    <row r="65" spans="1:35" ht="13.5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15"/>
    </row>
    <row r="66" spans="1:35" ht="13.5" customHeight="1" x14ac:dyDescent="0.2">
      <c r="A66" s="6"/>
      <c r="B66" s="22"/>
      <c r="C66" s="22"/>
      <c r="D66" s="22"/>
      <c r="E66" s="22"/>
      <c r="F66" s="6"/>
      <c r="G66" s="6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</sheetData>
  <sheetProtection algorithmName="SHA-512" hashValue="/JA/2yWsyvAQ7Lvv5I4+RjWzBUmQ63x37AvaO9urlOalKlJKgYpdNOVeFfikDnXBYWgDgHNv15vYCI0XW5eKrw==" saltValue="+s8LGkt6b3py1U2Xco91SA==" spinCount="100000" sheet="1" selectLockedCells="1"/>
  <protectedRanges>
    <protectedRange algorithmName="SHA-512" hashValue="Id3P/JGjpddHKFNCP58wQptIUIQD0Sgh4IjQaSMp0kPkhfttf263YpO4rRR/AMroZWi8x95kDtIFTPSPNe44Zw==" saltValue="y6wQ7zsnqbMCNuIyWW84SA==" spinCount="100000" sqref="I8:K8" name="Bereich1"/>
    <protectedRange algorithmName="SHA-512" hashValue="Id3P/JGjpddHKFNCP58wQptIUIQD0Sgh4IjQaSMp0kPkhfttf263YpO4rRR/AMroZWi8x95kDtIFTPSPNe44Zw==" saltValue="y6wQ7zsnqbMCNuIyWW84SA==" spinCount="100000" sqref="I7:K7" name="Bereich1_2"/>
  </protectedRanges>
  <mergeCells count="16">
    <mergeCell ref="H17:Q17"/>
    <mergeCell ref="A43:G43"/>
    <mergeCell ref="H43:AF43"/>
    <mergeCell ref="H21:Q21"/>
    <mergeCell ref="H23:Q23"/>
    <mergeCell ref="H25:Q25"/>
    <mergeCell ref="H29:Q29"/>
    <mergeCell ref="H31:Q31"/>
    <mergeCell ref="Y31:AH31"/>
    <mergeCell ref="I7:AH7"/>
    <mergeCell ref="Y12:AH12"/>
    <mergeCell ref="Y14:AH14"/>
    <mergeCell ref="Y16:AH16"/>
    <mergeCell ref="H12:Q12"/>
    <mergeCell ref="H14:Q14"/>
    <mergeCell ref="H16:Q16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 Seminar_SMT&amp;R&amp;"Arial,Standard"&amp;12Reise Fellow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1"/>
  <sheetViews>
    <sheetView showGridLines="0" zoomScaleNormal="100" workbookViewId="0">
      <selection activeCell="AO24" sqref="AO24"/>
    </sheetView>
  </sheetViews>
  <sheetFormatPr baseColWidth="10" defaultColWidth="11.44140625" defaultRowHeight="13.5" customHeight="1" x14ac:dyDescent="0.2"/>
  <cols>
    <col min="1" max="34" width="2.6640625" style="22" customWidth="1"/>
    <col min="35" max="35" width="2.6640625" style="6" customWidth="1"/>
    <col min="36" max="70" width="2.6640625" style="22" customWidth="1"/>
    <col min="71" max="16384" width="11.44140625" style="22"/>
  </cols>
  <sheetData>
    <row r="1" spans="1:70" ht="13.5" customHeight="1" x14ac:dyDescent="0.25">
      <c r="A1" s="81"/>
      <c r="AI1" s="22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5" t="s">
        <v>30</v>
      </c>
    </row>
    <row r="2" spans="1:70" ht="13.5" customHeight="1" x14ac:dyDescent="0.25">
      <c r="A2" s="81"/>
      <c r="AI2" s="22"/>
      <c r="AK2" s="77" t="s">
        <v>72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5"/>
    </row>
    <row r="3" spans="1:70" ht="13.5" customHeight="1" x14ac:dyDescent="0.3">
      <c r="A3" s="82" t="s">
        <v>70</v>
      </c>
      <c r="AI3" s="22"/>
      <c r="AK3" s="147" t="s">
        <v>98</v>
      </c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5"/>
    </row>
    <row r="4" spans="1:70" ht="13.5" customHeight="1" x14ac:dyDescent="0.25">
      <c r="A4" s="81"/>
      <c r="AI4" s="22"/>
      <c r="AK4" s="148"/>
      <c r="AL4" s="70"/>
      <c r="AM4" s="70"/>
      <c r="AN4" s="70"/>
      <c r="AO4" s="70"/>
      <c r="AP4" s="70"/>
      <c r="AQ4" s="70"/>
      <c r="AR4" s="70"/>
      <c r="AS4" s="70"/>
      <c r="AT4" s="79"/>
      <c r="AU4" s="70"/>
      <c r="AV4" s="71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1"/>
      <c r="BM4" s="70"/>
      <c r="BN4" s="71"/>
      <c r="BO4" s="70"/>
      <c r="BP4" s="70"/>
      <c r="BQ4" s="70"/>
      <c r="BR4" s="72"/>
    </row>
    <row r="5" spans="1:70" ht="12" customHeight="1" x14ac:dyDescent="0.2">
      <c r="A5" s="84" t="s">
        <v>27</v>
      </c>
      <c r="B5" s="85"/>
      <c r="C5" s="85"/>
      <c r="D5" s="85"/>
      <c r="E5" s="85"/>
      <c r="F5" s="85"/>
      <c r="G5" s="86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17"/>
      <c r="AG5" s="26"/>
      <c r="AH5" s="26"/>
      <c r="AI5" s="27"/>
      <c r="AJ5" s="54"/>
      <c r="AK5" s="68" t="s">
        <v>82</v>
      </c>
      <c r="AL5" s="60"/>
      <c r="AM5" s="60"/>
      <c r="AN5" s="60"/>
      <c r="AO5" s="60"/>
      <c r="AP5" s="60"/>
      <c r="AQ5" s="60"/>
      <c r="AR5" s="60"/>
      <c r="AS5" s="60"/>
      <c r="AT5" s="63"/>
      <c r="AU5" s="60"/>
      <c r="AV5" s="64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4"/>
      <c r="BM5" s="60"/>
      <c r="BN5" s="64"/>
      <c r="BO5" s="60"/>
      <c r="BP5" s="60"/>
      <c r="BQ5" s="60"/>
      <c r="BR5" s="78"/>
    </row>
    <row r="6" spans="1:70" ht="9.9" customHeight="1" x14ac:dyDescent="0.2">
      <c r="A6" s="29"/>
      <c r="B6" s="55"/>
      <c r="C6" s="55"/>
      <c r="D6" s="55"/>
      <c r="E6" s="55"/>
      <c r="F6" s="55"/>
      <c r="G6" s="11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6"/>
      <c r="AG6" s="177"/>
      <c r="AH6" s="177"/>
      <c r="AI6" s="14"/>
      <c r="AJ6" s="54"/>
      <c r="AK6" s="68"/>
      <c r="AL6" s="60"/>
      <c r="AM6" s="149"/>
      <c r="AN6" s="60"/>
      <c r="AO6" s="68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78"/>
    </row>
    <row r="7" spans="1:70" ht="12" customHeight="1" x14ac:dyDescent="0.2">
      <c r="A7" s="29"/>
      <c r="B7" s="6"/>
      <c r="C7" s="6"/>
      <c r="D7" s="6"/>
      <c r="E7" s="6"/>
      <c r="F7" s="6"/>
      <c r="G7" s="6"/>
      <c r="H7" s="3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  <c r="AI7" s="14"/>
      <c r="AJ7" s="54"/>
      <c r="AK7" s="149" t="s">
        <v>81</v>
      </c>
      <c r="AL7" s="60"/>
      <c r="AM7" s="149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78"/>
    </row>
    <row r="8" spans="1:70" ht="12" customHeight="1" x14ac:dyDescent="0.2">
      <c r="A8" s="29"/>
      <c r="B8" s="6" t="s">
        <v>18</v>
      </c>
      <c r="D8" s="6"/>
      <c r="E8" s="6"/>
      <c r="F8" s="6"/>
      <c r="G8" s="6"/>
      <c r="H8" s="32"/>
      <c r="I8" s="55" t="str">
        <f>IF(BE9="x",CONCATENATE('Reisekosten Seminar'!H14,BR1,'Reisekosten Seminar'!H16),CONCATENATE('Reisekosten Seminar'!H21,BR1,'Reisekosten Seminar'!H23,BR1,'Reisekosten Seminar'!H25))</f>
        <v xml:space="preserve">,  ,  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177"/>
      <c r="AF8" s="177"/>
      <c r="AG8" s="177"/>
      <c r="AH8" s="14"/>
      <c r="AI8" s="14"/>
      <c r="AJ8" s="54"/>
      <c r="AK8" s="76" t="s">
        <v>86</v>
      </c>
      <c r="AL8" s="60"/>
      <c r="AM8" s="68"/>
      <c r="AN8" s="60"/>
      <c r="AO8" s="68"/>
      <c r="AP8" s="60"/>
      <c r="AQ8" s="76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78"/>
    </row>
    <row r="9" spans="1:70" ht="12" customHeight="1" x14ac:dyDescent="0.25">
      <c r="A9" s="50"/>
      <c r="B9" s="6"/>
      <c r="C9" s="6"/>
      <c r="D9" s="6"/>
      <c r="E9" s="6"/>
      <c r="F9" s="6"/>
      <c r="G9" s="6"/>
      <c r="H9" s="34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  <c r="AI9" s="14"/>
      <c r="AJ9" s="54"/>
      <c r="AK9" s="57"/>
      <c r="AL9" s="150" t="s">
        <v>99</v>
      </c>
      <c r="AM9" s="143"/>
      <c r="AN9" s="61"/>
      <c r="AO9" s="61"/>
      <c r="AP9" s="61"/>
      <c r="AQ9" s="68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180"/>
      <c r="BF9" s="74" t="s">
        <v>83</v>
      </c>
      <c r="BG9" s="64"/>
      <c r="BH9" s="64"/>
      <c r="BI9" s="60"/>
      <c r="BJ9" s="60"/>
      <c r="BK9" s="60"/>
      <c r="BL9" s="60"/>
      <c r="BM9" s="60"/>
      <c r="BN9" s="60"/>
      <c r="BO9" s="60"/>
      <c r="BP9" s="60"/>
      <c r="BQ9" s="60"/>
      <c r="BR9" s="78"/>
    </row>
    <row r="10" spans="1:70" ht="12" customHeight="1" x14ac:dyDescent="0.2">
      <c r="A10" s="50"/>
      <c r="B10" s="55"/>
      <c r="C10" s="55"/>
      <c r="D10" s="55"/>
      <c r="E10" s="55"/>
      <c r="F10" s="55"/>
      <c r="G10" s="11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6"/>
      <c r="AG10" s="177"/>
      <c r="AH10" s="177"/>
      <c r="AI10" s="14"/>
      <c r="AJ10" s="54"/>
      <c r="AK10" s="83"/>
      <c r="AL10" s="151" t="s">
        <v>100</v>
      </c>
      <c r="AM10" s="64"/>
      <c r="AN10" s="64"/>
      <c r="AO10" s="64"/>
      <c r="AP10" s="64"/>
      <c r="AQ10" s="151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78"/>
    </row>
    <row r="11" spans="1:70" ht="12" customHeight="1" x14ac:dyDescent="0.2">
      <c r="A11" s="50"/>
      <c r="B11" s="55"/>
      <c r="C11" s="55"/>
      <c r="D11" s="55"/>
      <c r="E11" s="55"/>
      <c r="F11" s="55"/>
      <c r="G11" s="11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6"/>
      <c r="AG11" s="177"/>
      <c r="AH11" s="177"/>
      <c r="AI11" s="14"/>
      <c r="AJ11" s="54"/>
      <c r="AK11" s="83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78"/>
    </row>
    <row r="12" spans="1:70" s="23" customFormat="1" ht="12" customHeight="1" x14ac:dyDescent="0.25">
      <c r="A12" s="50"/>
      <c r="B12" s="55"/>
      <c r="C12" s="55"/>
      <c r="D12" s="55"/>
      <c r="E12" s="55"/>
      <c r="F12" s="55"/>
      <c r="G12" s="11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6"/>
      <c r="AG12" s="177"/>
      <c r="AH12" s="177"/>
      <c r="AI12" s="14"/>
      <c r="AJ12" s="54"/>
      <c r="AK12" s="149" t="s">
        <v>29</v>
      </c>
      <c r="AL12" s="61"/>
      <c r="AM12" s="61"/>
      <c r="AN12" s="61"/>
      <c r="AO12" s="60"/>
      <c r="AP12" s="62"/>
      <c r="AQ12" s="60"/>
      <c r="AR12" s="64"/>
      <c r="AS12" s="60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0"/>
      <c r="BL12" s="60"/>
      <c r="BM12" s="60"/>
      <c r="BN12" s="60"/>
      <c r="BO12" s="61"/>
      <c r="BP12" s="61"/>
      <c r="BQ12" s="61"/>
      <c r="BR12" s="78"/>
    </row>
    <row r="13" spans="1:70" s="23" customFormat="1" ht="3.9" customHeight="1" x14ac:dyDescent="0.25">
      <c r="A13" s="29"/>
      <c r="B13" s="6"/>
      <c r="C13" s="6"/>
      <c r="D13" s="6"/>
      <c r="E13" s="6"/>
      <c r="F13" s="6"/>
      <c r="G13" s="6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17"/>
      <c r="AF13" s="17"/>
      <c r="AG13" s="26"/>
      <c r="AH13" s="27"/>
      <c r="AI13" s="14"/>
      <c r="AJ13" s="54"/>
      <c r="AK13" s="68"/>
      <c r="AL13" s="61"/>
      <c r="AM13" s="61"/>
      <c r="AN13" s="61"/>
      <c r="AO13" s="60"/>
      <c r="AP13" s="62"/>
      <c r="AQ13" s="60"/>
      <c r="AR13" s="64"/>
      <c r="AS13" s="60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0"/>
      <c r="BL13" s="60"/>
      <c r="BM13" s="60"/>
      <c r="BN13" s="60"/>
      <c r="BO13" s="61"/>
      <c r="BP13" s="61"/>
      <c r="BQ13" s="61"/>
      <c r="BR13" s="78"/>
    </row>
    <row r="14" spans="1:70" s="23" customFormat="1" ht="13.5" customHeight="1" x14ac:dyDescent="0.25">
      <c r="A14" s="29"/>
      <c r="B14" s="6" t="s">
        <v>19</v>
      </c>
      <c r="C14" s="22"/>
      <c r="D14" s="6"/>
      <c r="E14" s="6"/>
      <c r="F14" s="6"/>
      <c r="G14" s="6"/>
      <c r="H14" s="29"/>
      <c r="I14" s="55" t="b">
        <f>IF(AO14="x",AQ14,IF(AO16="x",AQ16,IF(AO18="x",AQ18,IF(AO20="x",AQ20,IF(AO22="x",AQ22,IF(AO24="x",AQ24))))))</f>
        <v>0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6"/>
      <c r="AF14" s="6"/>
      <c r="AG14" s="177"/>
      <c r="AH14" s="14"/>
      <c r="AI14" s="14"/>
      <c r="AJ14" s="54"/>
      <c r="AK14" s="60" t="s">
        <v>20</v>
      </c>
      <c r="AL14" s="60"/>
      <c r="AM14" s="60"/>
      <c r="AN14" s="60"/>
      <c r="AO14" s="181"/>
      <c r="AP14" s="66"/>
      <c r="AQ14" s="63" t="s">
        <v>87</v>
      </c>
      <c r="AR14" s="60"/>
      <c r="AS14" s="60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0"/>
      <c r="BL14" s="60"/>
      <c r="BM14" s="60"/>
      <c r="BN14" s="60"/>
      <c r="BO14" s="61"/>
      <c r="BP14" s="61"/>
      <c r="BQ14" s="61"/>
      <c r="BR14" s="78"/>
    </row>
    <row r="15" spans="1:70" ht="3.9" customHeight="1" x14ac:dyDescent="0.25">
      <c r="A15" s="29"/>
      <c r="B15" s="6"/>
      <c r="C15" s="6"/>
      <c r="D15" s="6"/>
      <c r="E15" s="6"/>
      <c r="F15" s="6"/>
      <c r="G15" s="6"/>
      <c r="H15" s="29"/>
      <c r="I15" s="55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6"/>
      <c r="AF15" s="6"/>
      <c r="AG15" s="177"/>
      <c r="AH15" s="14"/>
      <c r="AI15" s="14"/>
      <c r="AJ15" s="54"/>
      <c r="AK15" s="68"/>
      <c r="AL15" s="61"/>
      <c r="AM15" s="61"/>
      <c r="AN15" s="61"/>
      <c r="AO15" s="60"/>
      <c r="AP15" s="62"/>
      <c r="AQ15" s="60"/>
      <c r="AR15" s="64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4"/>
      <c r="BM15" s="60"/>
      <c r="BN15" s="60"/>
      <c r="BO15" s="60"/>
      <c r="BP15" s="60"/>
      <c r="BQ15" s="60"/>
      <c r="BR15" s="65"/>
    </row>
    <row r="16" spans="1:70" ht="13.5" customHeight="1" x14ac:dyDescent="0.25">
      <c r="A16" s="29"/>
      <c r="B16" s="6"/>
      <c r="C16" s="6"/>
      <c r="D16" s="6"/>
      <c r="E16" s="6"/>
      <c r="F16" s="6"/>
      <c r="G16" s="6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37"/>
      <c r="AH16" s="38"/>
      <c r="AI16" s="14"/>
      <c r="AJ16" s="54"/>
      <c r="AK16" s="60" t="s">
        <v>21</v>
      </c>
      <c r="AL16" s="60"/>
      <c r="AM16" s="60"/>
      <c r="AN16" s="60"/>
      <c r="AO16" s="181"/>
      <c r="AP16" s="67"/>
      <c r="AQ16" s="63" t="s">
        <v>31</v>
      </c>
      <c r="AR16" s="60"/>
      <c r="AS16" s="60"/>
      <c r="AT16" s="61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4"/>
      <c r="BM16" s="60"/>
      <c r="BN16" s="60"/>
      <c r="BO16" s="60"/>
      <c r="BP16" s="60"/>
      <c r="BQ16" s="60"/>
      <c r="BR16" s="65"/>
    </row>
    <row r="17" spans="1:70" ht="3.9" customHeight="1" x14ac:dyDescent="0.25">
      <c r="A17" s="29"/>
      <c r="AI17" s="14"/>
      <c r="AJ17" s="54"/>
      <c r="AK17" s="68"/>
      <c r="AL17" s="61"/>
      <c r="AM17" s="61"/>
      <c r="AN17" s="61"/>
      <c r="AO17" s="60"/>
      <c r="AP17" s="62"/>
      <c r="AQ17" s="60"/>
      <c r="AR17" s="64"/>
      <c r="AS17" s="60"/>
      <c r="AT17" s="63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4"/>
      <c r="BM17" s="60"/>
      <c r="BN17" s="60"/>
      <c r="BO17" s="60"/>
      <c r="BP17" s="60"/>
      <c r="BQ17" s="60"/>
      <c r="BR17" s="65"/>
    </row>
    <row r="18" spans="1:70" ht="13.5" customHeight="1" x14ac:dyDescent="0.25">
      <c r="A18" s="2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77"/>
      <c r="AH18" s="177"/>
      <c r="AI18" s="14"/>
      <c r="AJ18" s="54"/>
      <c r="AK18" s="60" t="s">
        <v>22</v>
      </c>
      <c r="AL18" s="60"/>
      <c r="AM18" s="60"/>
      <c r="AN18" s="60"/>
      <c r="AO18" s="181"/>
      <c r="AP18" s="67"/>
      <c r="AQ18" s="63" t="s">
        <v>89</v>
      </c>
      <c r="AR18" s="60"/>
      <c r="AS18" s="60"/>
      <c r="AT18" s="61"/>
      <c r="AU18" s="68"/>
      <c r="AV18" s="60"/>
      <c r="AW18" s="60"/>
      <c r="AX18" s="60"/>
      <c r="AY18" s="60"/>
      <c r="AZ18" s="60"/>
      <c r="BA18" s="61"/>
      <c r="BB18" s="61"/>
      <c r="BC18" s="61"/>
      <c r="BD18" s="61"/>
      <c r="BE18" s="61"/>
      <c r="BF18" s="61"/>
      <c r="BG18" s="61"/>
      <c r="BH18" s="61"/>
      <c r="BI18" s="60"/>
      <c r="BJ18" s="60"/>
      <c r="BK18" s="60"/>
      <c r="BL18" s="64"/>
      <c r="BM18" s="60"/>
      <c r="BN18" s="60"/>
      <c r="BO18" s="60"/>
      <c r="BP18" s="60"/>
      <c r="BQ18" s="60"/>
      <c r="BR18" s="65"/>
    </row>
    <row r="19" spans="1:70" ht="3.9" customHeight="1" x14ac:dyDescent="0.25">
      <c r="A19" s="29"/>
      <c r="AI19" s="14"/>
      <c r="AJ19" s="54"/>
      <c r="AK19" s="68"/>
      <c r="AL19" s="61"/>
      <c r="AM19" s="61"/>
      <c r="AN19" s="61"/>
      <c r="AO19" s="60"/>
      <c r="AP19" s="62"/>
      <c r="AQ19" s="60"/>
      <c r="AR19" s="64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4"/>
      <c r="BM19" s="60"/>
      <c r="BN19" s="60"/>
      <c r="BO19" s="60"/>
      <c r="BP19" s="60"/>
      <c r="BQ19" s="60"/>
      <c r="BR19" s="65"/>
    </row>
    <row r="20" spans="1:70" ht="13.5" customHeight="1" x14ac:dyDescent="0.25">
      <c r="A20" s="29"/>
      <c r="AI20" s="14"/>
      <c r="AJ20" s="54"/>
      <c r="AK20" s="60" t="s">
        <v>96</v>
      </c>
      <c r="AL20" s="60"/>
      <c r="AM20" s="60"/>
      <c r="AN20" s="60"/>
      <c r="AO20" s="181"/>
      <c r="AP20" s="67"/>
      <c r="AQ20" s="63" t="s">
        <v>97</v>
      </c>
      <c r="AR20" s="60"/>
      <c r="AS20" s="60"/>
      <c r="AT20" s="61"/>
      <c r="AU20" s="68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4"/>
      <c r="BM20" s="60"/>
      <c r="BN20" s="64"/>
      <c r="BO20" s="60"/>
      <c r="BP20" s="60"/>
      <c r="BQ20" s="60"/>
      <c r="BR20" s="65"/>
    </row>
    <row r="21" spans="1:70" ht="3.9" customHeight="1" x14ac:dyDescent="0.2">
      <c r="A21" s="29"/>
      <c r="AI21" s="14"/>
      <c r="AJ21" s="54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4"/>
      <c r="BM21" s="60"/>
      <c r="BN21" s="60"/>
      <c r="BO21" s="60"/>
      <c r="BP21" s="60"/>
      <c r="BQ21" s="60"/>
      <c r="BR21" s="65"/>
    </row>
    <row r="22" spans="1:70" ht="13.5" customHeight="1" x14ac:dyDescent="0.25">
      <c r="A22" s="29"/>
      <c r="AI22" s="14"/>
      <c r="AJ22" s="54"/>
      <c r="AK22" s="60" t="s">
        <v>131</v>
      </c>
      <c r="AL22" s="60"/>
      <c r="AM22" s="60"/>
      <c r="AN22" s="60"/>
      <c r="AO22" s="181"/>
      <c r="AP22" s="67"/>
      <c r="AQ22" s="63" t="s">
        <v>132</v>
      </c>
      <c r="AR22" s="60"/>
      <c r="AS22" s="60"/>
      <c r="AT22" s="61"/>
      <c r="AU22" s="68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4"/>
      <c r="BM22" s="60"/>
      <c r="BN22" s="64"/>
      <c r="BO22" s="60"/>
      <c r="BP22" s="60"/>
      <c r="BQ22" s="60"/>
      <c r="BR22" s="65"/>
    </row>
    <row r="23" spans="1:70" ht="3.9" customHeight="1" x14ac:dyDescent="0.2">
      <c r="A23" s="29"/>
      <c r="AI23" s="14"/>
      <c r="AJ23" s="54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4"/>
      <c r="BM23" s="60"/>
      <c r="BN23" s="60"/>
      <c r="BO23" s="60"/>
      <c r="BP23" s="60"/>
      <c r="BQ23" s="60"/>
      <c r="BR23" s="65"/>
    </row>
    <row r="24" spans="1:70" ht="13.5" customHeight="1" x14ac:dyDescent="0.25">
      <c r="A24" s="29"/>
      <c r="B24" s="6"/>
      <c r="C24" s="6"/>
      <c r="D24" s="6"/>
      <c r="E24" s="6"/>
      <c r="F24" s="6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6"/>
      <c r="AE24" s="6"/>
      <c r="AF24" s="6"/>
      <c r="AG24" s="177"/>
      <c r="AH24" s="177"/>
      <c r="AI24" s="14"/>
      <c r="AJ24" s="54"/>
      <c r="AK24" s="60" t="s">
        <v>23</v>
      </c>
      <c r="AL24" s="69"/>
      <c r="AM24" s="60"/>
      <c r="AN24" s="60"/>
      <c r="AO24" s="181"/>
      <c r="AP24" s="67"/>
      <c r="AQ24" s="199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9"/>
      <c r="BN24" s="64"/>
      <c r="BO24" s="60"/>
      <c r="BP24" s="60"/>
      <c r="BQ24" s="60"/>
      <c r="BR24" s="65"/>
    </row>
    <row r="25" spans="1:70" ht="13.5" customHeight="1" x14ac:dyDescent="0.2">
      <c r="A25" s="29"/>
      <c r="B25" s="6"/>
      <c r="C25" s="6"/>
      <c r="D25" s="6"/>
      <c r="E25" s="6"/>
      <c r="F25" s="6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6"/>
      <c r="AE25" s="6"/>
      <c r="AF25" s="6"/>
      <c r="AG25" s="177"/>
      <c r="AH25" s="177"/>
      <c r="AI25" s="14"/>
      <c r="AJ25" s="54"/>
      <c r="AK25" s="60"/>
      <c r="AL25" s="60"/>
      <c r="AM25" s="60"/>
      <c r="AN25" s="60"/>
      <c r="AO25" s="60"/>
      <c r="AP25" s="60"/>
      <c r="AQ25" s="76" t="s">
        <v>42</v>
      </c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4"/>
      <c r="BM25" s="60"/>
      <c r="BN25" s="64"/>
      <c r="BO25" s="60"/>
      <c r="BP25" s="60"/>
      <c r="BQ25" s="60"/>
      <c r="BR25" s="65"/>
    </row>
    <row r="26" spans="1:70" ht="9.9" customHeight="1" x14ac:dyDescent="0.25">
      <c r="A26" s="29"/>
      <c r="B26" s="6"/>
      <c r="C26" s="6"/>
      <c r="D26" s="6"/>
      <c r="E26" s="6"/>
      <c r="F26" s="6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6"/>
      <c r="AE26" s="6"/>
      <c r="AF26" s="6"/>
      <c r="AG26" s="177"/>
      <c r="AH26" s="177"/>
      <c r="AI26" s="14"/>
      <c r="AJ26" s="54"/>
      <c r="AK26" s="74"/>
      <c r="AL26" s="60"/>
      <c r="AM26" s="60"/>
      <c r="AN26" s="75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75"/>
      <c r="BB26" s="60"/>
      <c r="BC26" s="60"/>
      <c r="BD26" s="60"/>
      <c r="BE26" s="60"/>
      <c r="BF26" s="61"/>
      <c r="BG26" s="60"/>
      <c r="BH26" s="60"/>
      <c r="BI26" s="60"/>
      <c r="BJ26" s="60"/>
      <c r="BK26" s="60"/>
      <c r="BL26" s="64"/>
      <c r="BM26" s="60"/>
      <c r="BN26" s="64"/>
      <c r="BO26" s="60"/>
      <c r="BP26" s="60"/>
      <c r="BQ26" s="60"/>
      <c r="BR26" s="65"/>
    </row>
    <row r="27" spans="1:70" ht="13.5" customHeight="1" x14ac:dyDescent="0.25">
      <c r="A27" s="29"/>
      <c r="B27" s="6" t="s">
        <v>33</v>
      </c>
      <c r="C27" s="6"/>
      <c r="D27" s="6"/>
      <c r="E27" s="6"/>
      <c r="F27" s="6"/>
      <c r="G27" s="177"/>
      <c r="H27" s="177"/>
      <c r="I27" s="177"/>
      <c r="J27" s="177"/>
      <c r="K27" s="177"/>
      <c r="L27" s="177" t="s">
        <v>34</v>
      </c>
      <c r="M27" s="177"/>
      <c r="N27" s="177"/>
      <c r="O27" s="177"/>
      <c r="P27" s="177"/>
      <c r="Q27" s="177"/>
      <c r="R27" s="219">
        <f>ROUND(AT27,0)</f>
        <v>0</v>
      </c>
      <c r="S27" s="220"/>
      <c r="T27" s="221"/>
      <c r="U27" s="177" t="s">
        <v>35</v>
      </c>
      <c r="V27" s="177"/>
      <c r="W27" s="177"/>
      <c r="X27" s="177"/>
      <c r="Y27" s="177"/>
      <c r="Z27" s="177"/>
      <c r="AA27" s="177"/>
      <c r="AB27" s="177"/>
      <c r="AC27" s="177"/>
      <c r="AD27" s="6"/>
      <c r="AE27" s="6"/>
      <c r="AF27" s="6"/>
      <c r="AG27" s="177"/>
      <c r="AH27" s="177"/>
      <c r="AI27" s="14"/>
      <c r="AJ27" s="54"/>
      <c r="AK27" s="74" t="s">
        <v>28</v>
      </c>
      <c r="AL27" s="60"/>
      <c r="AM27" s="60"/>
      <c r="AN27" s="75"/>
      <c r="AO27" s="60"/>
      <c r="AP27" s="60"/>
      <c r="AQ27" s="60"/>
      <c r="AR27" s="60"/>
      <c r="AS27" s="60"/>
      <c r="AT27" s="230"/>
      <c r="AU27" s="231"/>
      <c r="AV27" s="74" t="s">
        <v>32</v>
      </c>
      <c r="AW27" s="60"/>
      <c r="AX27" s="60"/>
      <c r="AY27" s="60"/>
      <c r="AZ27" s="60"/>
      <c r="BA27" s="75"/>
      <c r="BB27" s="60"/>
      <c r="BC27" s="60"/>
      <c r="BD27" s="60"/>
      <c r="BE27" s="60"/>
      <c r="BF27" s="61"/>
      <c r="BG27" s="60"/>
      <c r="BH27" s="60"/>
      <c r="BI27" s="60"/>
      <c r="BJ27" s="60"/>
      <c r="BK27" s="60"/>
      <c r="BL27" s="64"/>
      <c r="BM27" s="60"/>
      <c r="BN27" s="64"/>
      <c r="BO27" s="60"/>
      <c r="BP27" s="60"/>
      <c r="BQ27" s="60"/>
      <c r="BR27" s="65"/>
    </row>
    <row r="28" spans="1:70" ht="9.9" customHeight="1" x14ac:dyDescent="0.25">
      <c r="A28" s="29"/>
      <c r="B28" s="6"/>
      <c r="C28" s="6"/>
      <c r="D28" s="6"/>
      <c r="E28" s="6"/>
      <c r="F28" s="6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6"/>
      <c r="AE28" s="6"/>
      <c r="AF28" s="6"/>
      <c r="AG28" s="177"/>
      <c r="AH28" s="177"/>
      <c r="AI28" s="14"/>
      <c r="AJ28" s="54"/>
      <c r="AK28" s="74"/>
      <c r="AL28" s="60"/>
      <c r="AM28" s="60"/>
      <c r="AN28" s="75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75"/>
      <c r="BB28" s="60"/>
      <c r="BC28" s="60"/>
      <c r="BD28" s="60"/>
      <c r="BE28" s="60"/>
      <c r="BF28" s="61"/>
      <c r="BG28" s="60"/>
      <c r="BH28" s="60"/>
      <c r="BI28" s="60"/>
      <c r="BJ28" s="60"/>
      <c r="BK28" s="60"/>
      <c r="BL28" s="64"/>
      <c r="BM28" s="60"/>
      <c r="BN28" s="64"/>
      <c r="BO28" s="60"/>
      <c r="BP28" s="60"/>
      <c r="BQ28" s="60"/>
      <c r="BR28" s="65"/>
    </row>
    <row r="29" spans="1:70" ht="13.5" customHeight="1" thickBot="1" x14ac:dyDescent="0.3">
      <c r="A29" s="29"/>
      <c r="D29" s="6"/>
      <c r="E29" s="6"/>
      <c r="F29" s="6"/>
      <c r="G29" s="6"/>
      <c r="H29" s="6" t="s">
        <v>36</v>
      </c>
      <c r="I29" s="6"/>
      <c r="J29" s="6"/>
      <c r="K29" s="6"/>
      <c r="R29" s="219">
        <f>ROUND((R27*2),0)</f>
        <v>0</v>
      </c>
      <c r="S29" s="220"/>
      <c r="T29" s="221"/>
      <c r="U29" s="6" t="s">
        <v>16</v>
      </c>
      <c r="Y29" s="6" t="s">
        <v>130</v>
      </c>
      <c r="AC29" s="4" t="s">
        <v>17</v>
      </c>
      <c r="AD29" s="6"/>
      <c r="AE29" s="240">
        <f>IF(AW31&gt;0,0,R29*0.2)</f>
        <v>0</v>
      </c>
      <c r="AF29" s="208"/>
      <c r="AG29" s="208"/>
      <c r="AH29" s="208"/>
      <c r="AI29" s="39"/>
      <c r="AJ29" s="54"/>
      <c r="AK29" s="60"/>
      <c r="AL29" s="60"/>
      <c r="AM29" s="60"/>
      <c r="AN29" s="60"/>
      <c r="AO29" s="60"/>
      <c r="AP29" s="60"/>
      <c r="AQ29" s="150" t="s">
        <v>101</v>
      </c>
      <c r="AR29" s="143"/>
      <c r="AS29" s="147"/>
      <c r="AT29" s="143"/>
      <c r="AU29" s="147"/>
      <c r="AV29" s="143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4"/>
      <c r="BM29" s="60"/>
      <c r="BN29" s="64"/>
      <c r="BO29" s="60"/>
      <c r="BP29" s="60"/>
      <c r="BQ29" s="60"/>
      <c r="BR29" s="65"/>
    </row>
    <row r="30" spans="1:70" ht="9.9" customHeight="1" thickTop="1" x14ac:dyDescent="0.25">
      <c r="A30" s="29"/>
      <c r="B30" s="6"/>
      <c r="C30" s="6"/>
      <c r="D30" s="6"/>
      <c r="E30" s="6"/>
      <c r="F30" s="6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6"/>
      <c r="AE30" s="6"/>
      <c r="AF30" s="6"/>
      <c r="AG30" s="177"/>
      <c r="AH30" s="177"/>
      <c r="AI30" s="14"/>
      <c r="AJ30" s="54"/>
      <c r="AK30" s="74"/>
      <c r="AL30" s="60"/>
      <c r="AM30" s="60"/>
      <c r="AN30" s="75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75"/>
      <c r="BB30" s="60"/>
      <c r="BC30" s="60"/>
      <c r="BD30" s="60"/>
      <c r="BE30" s="60"/>
      <c r="BF30" s="61"/>
      <c r="BG30" s="60"/>
      <c r="BH30" s="60"/>
      <c r="BI30" s="60"/>
      <c r="BJ30" s="60"/>
      <c r="BK30" s="60"/>
      <c r="BL30" s="64"/>
      <c r="BM30" s="60"/>
      <c r="BN30" s="64"/>
      <c r="BO30" s="60"/>
      <c r="BP30" s="60"/>
      <c r="BQ30" s="60"/>
      <c r="BR30" s="65"/>
    </row>
    <row r="31" spans="1:70" ht="13.5" customHeight="1" thickBot="1" x14ac:dyDescent="0.3">
      <c r="A31" s="29"/>
      <c r="B31" s="6" t="s">
        <v>37</v>
      </c>
      <c r="D31" s="6"/>
      <c r="E31" s="215">
        <f>AW31</f>
        <v>0</v>
      </c>
      <c r="F31" s="216"/>
      <c r="G31" s="6"/>
      <c r="H31" s="22" t="s">
        <v>38</v>
      </c>
      <c r="I31" s="6"/>
      <c r="J31" s="6"/>
      <c r="K31" s="217">
        <f>R27*2</f>
        <v>0</v>
      </c>
      <c r="L31" s="218"/>
      <c r="M31" s="218"/>
      <c r="N31" s="6" t="s">
        <v>16</v>
      </c>
      <c r="P31" s="22" t="s">
        <v>39</v>
      </c>
      <c r="T31" s="219">
        <f>E31*K31</f>
        <v>0</v>
      </c>
      <c r="U31" s="220"/>
      <c r="V31" s="221"/>
      <c r="W31" s="22" t="s">
        <v>35</v>
      </c>
      <c r="Y31" s="6" t="s">
        <v>130</v>
      </c>
      <c r="AC31" s="4" t="s">
        <v>17</v>
      </c>
      <c r="AD31" s="6"/>
      <c r="AE31" s="208">
        <f>IF(BT29="x",0,T31*0.2)</f>
        <v>0</v>
      </c>
      <c r="AF31" s="208"/>
      <c r="AG31" s="208"/>
      <c r="AH31" s="208"/>
      <c r="AI31" s="14"/>
      <c r="AJ31" s="54"/>
      <c r="AK31" s="60"/>
      <c r="AL31" s="60"/>
      <c r="AM31" s="75"/>
      <c r="AN31" s="60"/>
      <c r="AO31" s="60"/>
      <c r="AP31" s="60"/>
      <c r="AQ31" s="150" t="s">
        <v>102</v>
      </c>
      <c r="AR31" s="74"/>
      <c r="AS31" s="60"/>
      <c r="AT31" s="150"/>
      <c r="AU31" s="150"/>
      <c r="AV31" s="150"/>
      <c r="AW31" s="182"/>
      <c r="AX31" s="150" t="s">
        <v>103</v>
      </c>
      <c r="AY31" s="15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4"/>
      <c r="BL31" s="60"/>
      <c r="BM31" s="64"/>
      <c r="BN31" s="60"/>
      <c r="BO31" s="60"/>
      <c r="BP31" s="60"/>
      <c r="BQ31" s="60"/>
      <c r="BR31" s="65"/>
    </row>
    <row r="32" spans="1:70" ht="13.5" customHeight="1" thickTop="1" x14ac:dyDescent="0.2">
      <c r="A32" s="41"/>
      <c r="B32" s="6"/>
      <c r="C32" s="6"/>
      <c r="D32" s="6"/>
      <c r="E32" s="6"/>
      <c r="F32" s="6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6"/>
      <c r="AE32" s="6"/>
      <c r="AF32" s="6"/>
      <c r="AG32" s="177"/>
      <c r="AH32" s="177"/>
      <c r="AI32" s="14"/>
      <c r="AJ32" s="54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75"/>
      <c r="BB32" s="60"/>
      <c r="BC32" s="60"/>
      <c r="BD32" s="60"/>
      <c r="BE32" s="60"/>
      <c r="BF32" s="61"/>
      <c r="BG32" s="60"/>
      <c r="BH32" s="60"/>
      <c r="BI32" s="60"/>
      <c r="BJ32" s="60"/>
      <c r="BK32" s="60"/>
      <c r="BL32" s="64"/>
      <c r="BM32" s="60"/>
      <c r="BN32" s="64"/>
      <c r="BO32" s="60"/>
      <c r="BP32" s="60"/>
      <c r="BQ32" s="60"/>
      <c r="BR32" s="65"/>
    </row>
    <row r="33" spans="1:74" ht="13.5" customHeight="1" x14ac:dyDescent="0.25">
      <c r="A33" s="50" t="s">
        <v>117</v>
      </c>
      <c r="B33" s="17"/>
      <c r="C33" s="17"/>
      <c r="D33" s="17"/>
      <c r="E33" s="17"/>
      <c r="F33" s="17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17"/>
      <c r="AE33" s="17"/>
      <c r="AF33" s="17"/>
      <c r="AG33" s="26"/>
      <c r="AH33" s="26"/>
      <c r="AI33" s="27"/>
      <c r="AJ33" s="53"/>
      <c r="AK33" s="77" t="s">
        <v>28</v>
      </c>
      <c r="AL33" s="60"/>
      <c r="AM33" s="60"/>
      <c r="AN33" s="60"/>
      <c r="AO33" s="77"/>
      <c r="AP33" s="60"/>
      <c r="AQ33" s="58"/>
      <c r="AR33" s="58"/>
      <c r="AS33" s="58"/>
      <c r="AT33" s="58" t="s">
        <v>104</v>
      </c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9"/>
      <c r="BN33" s="58"/>
      <c r="BO33" s="58"/>
      <c r="BP33" s="58"/>
      <c r="BQ33" s="58"/>
      <c r="BR33" s="73"/>
    </row>
    <row r="34" spans="1:74" ht="13.5" customHeight="1" x14ac:dyDescent="0.2">
      <c r="A34" s="50"/>
      <c r="B34" s="6"/>
      <c r="C34" s="6"/>
      <c r="D34" s="6"/>
      <c r="E34" s="6"/>
      <c r="F34" s="6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6"/>
      <c r="AE34" s="6"/>
      <c r="AF34" s="6"/>
      <c r="AG34" s="177"/>
      <c r="AH34" s="177"/>
      <c r="AI34" s="14"/>
      <c r="AJ34" s="53"/>
      <c r="AK34" s="60"/>
      <c r="AL34" s="60"/>
      <c r="AM34" s="60"/>
      <c r="AN34" s="60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144"/>
      <c r="BN34" s="56"/>
      <c r="BO34" s="56"/>
      <c r="BP34" s="60"/>
      <c r="BQ34" s="60"/>
      <c r="BR34" s="65"/>
      <c r="BS34" s="52"/>
    </row>
    <row r="35" spans="1:74" ht="13.5" customHeight="1" x14ac:dyDescent="0.25">
      <c r="A35" s="29"/>
      <c r="B35" s="170" t="s">
        <v>118</v>
      </c>
      <c r="C35" s="171"/>
      <c r="D35" s="6"/>
      <c r="E35" s="6"/>
      <c r="F35" s="6"/>
      <c r="G35" s="177"/>
      <c r="H35" s="177"/>
      <c r="I35" s="177"/>
      <c r="J35" s="177"/>
      <c r="K35" s="177"/>
      <c r="L35" s="177"/>
      <c r="M35" s="177"/>
      <c r="N35" s="177"/>
      <c r="O35" s="177"/>
      <c r="P35" s="55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6"/>
      <c r="AE35" s="6"/>
      <c r="AF35" s="6"/>
      <c r="AG35" s="177"/>
      <c r="AH35" s="177"/>
      <c r="AI35" s="14"/>
      <c r="AJ35" s="53"/>
      <c r="AK35" s="60"/>
      <c r="AL35" s="60"/>
      <c r="AM35" s="60"/>
      <c r="AN35" s="60"/>
      <c r="AO35" s="146" t="s">
        <v>105</v>
      </c>
      <c r="AP35" s="56"/>
      <c r="AQ35" s="56"/>
      <c r="AR35" s="56"/>
      <c r="AS35" s="56"/>
      <c r="AT35" s="232"/>
      <c r="AU35" s="233"/>
      <c r="AV35" s="233"/>
      <c r="AW35" s="234"/>
      <c r="AX35" s="56"/>
      <c r="AY35" s="146" t="s">
        <v>106</v>
      </c>
      <c r="AZ35" s="146"/>
      <c r="BA35" s="56"/>
      <c r="BB35" s="146"/>
      <c r="BC35" s="56"/>
      <c r="BD35" s="56"/>
      <c r="BE35" s="56"/>
      <c r="BF35" s="232"/>
      <c r="BG35" s="235"/>
      <c r="BH35" s="235"/>
      <c r="BI35" s="236"/>
      <c r="BJ35" s="56"/>
      <c r="BK35" s="56"/>
      <c r="BL35" s="56"/>
      <c r="BM35" s="144"/>
      <c r="BN35" s="56"/>
      <c r="BO35" s="56"/>
      <c r="BP35" s="60"/>
      <c r="BQ35" s="60"/>
      <c r="BR35" s="65"/>
      <c r="BS35" s="52"/>
    </row>
    <row r="36" spans="1:74" ht="13.5" customHeight="1" x14ac:dyDescent="0.25">
      <c r="A36" s="29"/>
      <c r="B36" s="55" t="s">
        <v>119</v>
      </c>
      <c r="C36" s="171"/>
      <c r="D36" s="6"/>
      <c r="E36" s="6"/>
      <c r="F36" s="6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6"/>
      <c r="AE36" s="6"/>
      <c r="AF36" s="6"/>
      <c r="AG36" s="177"/>
      <c r="AH36" s="177"/>
      <c r="AI36" s="14"/>
      <c r="AJ36" s="53"/>
      <c r="AK36" s="60"/>
      <c r="AL36" s="60"/>
      <c r="AM36" s="60"/>
      <c r="AN36" s="60"/>
      <c r="AO36" s="155" t="s">
        <v>107</v>
      </c>
      <c r="AP36" s="56"/>
      <c r="AQ36" s="76"/>
      <c r="AR36" s="56"/>
      <c r="AS36" s="56"/>
      <c r="AT36" s="76"/>
      <c r="AU36" s="76"/>
      <c r="AV36" s="56"/>
      <c r="AW36" s="56"/>
      <c r="AX36" s="56"/>
      <c r="AY36" s="56"/>
      <c r="AZ36" s="76"/>
      <c r="BA36" s="56"/>
      <c r="BB36" s="56"/>
      <c r="BC36" s="56"/>
      <c r="BD36" s="56"/>
      <c r="BE36" s="56"/>
      <c r="BF36" s="76"/>
      <c r="BG36" s="56"/>
      <c r="BH36" s="76"/>
      <c r="BI36" s="56"/>
      <c r="BJ36" s="56"/>
      <c r="BK36" s="56"/>
      <c r="BL36" s="56"/>
      <c r="BM36" s="144"/>
      <c r="BN36" s="56"/>
      <c r="BO36" s="56"/>
      <c r="BP36" s="60"/>
      <c r="BQ36" s="60"/>
      <c r="BR36" s="65"/>
      <c r="BS36" s="52"/>
    </row>
    <row r="37" spans="1:74" ht="13.5" customHeight="1" x14ac:dyDescent="0.25">
      <c r="A37" s="29"/>
      <c r="B37" s="6" t="s">
        <v>120</v>
      </c>
      <c r="C37" s="171"/>
      <c r="D37" s="6"/>
      <c r="E37" s="6"/>
      <c r="F37" s="6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6"/>
      <c r="AE37" s="6"/>
      <c r="AF37" s="6"/>
      <c r="AG37" s="177"/>
      <c r="AH37" s="177"/>
      <c r="AI37" s="14"/>
      <c r="AJ37" s="53"/>
      <c r="AK37" s="60"/>
      <c r="AL37" s="60"/>
      <c r="AM37" s="60"/>
      <c r="AN37" s="60"/>
      <c r="AO37" s="76" t="s">
        <v>108</v>
      </c>
      <c r="AP37" s="56"/>
      <c r="AQ37" s="7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144"/>
      <c r="BN37" s="56"/>
      <c r="BO37" s="56"/>
      <c r="BP37" s="60"/>
      <c r="BQ37" s="60"/>
      <c r="BR37" s="65"/>
      <c r="BS37" s="52"/>
    </row>
    <row r="38" spans="1:74" ht="13.5" customHeight="1" thickBot="1" x14ac:dyDescent="0.3">
      <c r="A38" s="29"/>
      <c r="B38" s="6" t="s">
        <v>121</v>
      </c>
      <c r="C38" s="171"/>
      <c r="D38" s="6"/>
      <c r="E38" s="6"/>
      <c r="F38" s="6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6"/>
      <c r="AE38" s="6"/>
      <c r="AF38" s="6"/>
      <c r="AG38" s="177"/>
      <c r="AH38" s="177"/>
      <c r="AI38" s="14"/>
      <c r="AJ38" s="53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75"/>
      <c r="BB38" s="60"/>
      <c r="BC38" s="60"/>
      <c r="BD38" s="60"/>
      <c r="BE38" s="60"/>
      <c r="BF38" s="61"/>
      <c r="BG38" s="60"/>
      <c r="BH38" s="60"/>
      <c r="BI38" s="60"/>
      <c r="BJ38" s="60"/>
      <c r="BK38" s="60"/>
      <c r="BL38" s="64"/>
      <c r="BM38" s="60"/>
      <c r="BN38" s="64"/>
      <c r="BO38" s="60"/>
      <c r="BP38" s="60"/>
      <c r="BQ38" s="60"/>
      <c r="BR38" s="65"/>
      <c r="BS38" s="52"/>
    </row>
    <row r="39" spans="1:74" ht="13.5" customHeight="1" x14ac:dyDescent="0.25">
      <c r="A39" s="29"/>
      <c r="L39" s="145" t="s">
        <v>90</v>
      </c>
      <c r="N39" s="6"/>
      <c r="Q39" s="222" t="str">
        <f>IF(ISBLANK(AT35),"",AT35-1)</f>
        <v/>
      </c>
      <c r="R39" s="223"/>
      <c r="S39" s="223"/>
      <c r="T39" s="223"/>
      <c r="X39" s="6"/>
      <c r="Y39" s="224">
        <f>IF(BB29&gt;0,0,34)</f>
        <v>34</v>
      </c>
      <c r="Z39" s="225" t="s">
        <v>93</v>
      </c>
      <c r="AA39" s="225"/>
      <c r="AB39" s="6"/>
      <c r="AC39" s="4" t="s">
        <v>17</v>
      </c>
      <c r="AD39" s="6"/>
      <c r="AE39" s="212">
        <f ca="1">SUMIF(Q39:T39,"&gt;0",Y39)</f>
        <v>0</v>
      </c>
      <c r="AF39" s="213"/>
      <c r="AG39" s="213"/>
      <c r="AH39" s="214"/>
      <c r="AI39" s="14"/>
      <c r="AJ39" s="53"/>
      <c r="AK39" s="152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75"/>
      <c r="BB39" s="60"/>
      <c r="BC39" s="60"/>
      <c r="BD39" s="60"/>
      <c r="BE39" s="60"/>
      <c r="BF39" s="61"/>
      <c r="BG39" s="60"/>
      <c r="BH39" s="60"/>
      <c r="BI39" s="60"/>
      <c r="BJ39" s="60"/>
      <c r="BK39" s="60"/>
      <c r="BL39" s="64"/>
      <c r="BM39" s="60"/>
      <c r="BN39" s="64"/>
      <c r="BO39" s="60"/>
      <c r="BP39" s="60"/>
      <c r="BQ39" s="60"/>
      <c r="BR39" s="65"/>
      <c r="BS39" s="52"/>
    </row>
    <row r="40" spans="1:74" ht="13.5" customHeight="1" x14ac:dyDescent="0.2">
      <c r="A40" s="29"/>
      <c r="B40" s="6"/>
      <c r="AI40" s="14"/>
      <c r="AJ40" s="53"/>
      <c r="AK40" s="154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75"/>
      <c r="BB40" s="60"/>
      <c r="BC40" s="60"/>
      <c r="BD40" s="60"/>
      <c r="BE40" s="60"/>
      <c r="BF40" s="61"/>
      <c r="BG40" s="60"/>
      <c r="BH40" s="60"/>
      <c r="BI40" s="60"/>
      <c r="BJ40" s="60"/>
      <c r="BK40" s="60"/>
      <c r="BL40" s="64"/>
      <c r="BM40" s="60"/>
      <c r="BN40" s="64"/>
      <c r="BO40" s="60"/>
      <c r="BP40" s="60"/>
      <c r="BQ40" s="60"/>
      <c r="BR40" s="65"/>
      <c r="BS40" s="52"/>
    </row>
    <row r="41" spans="1:74" ht="13.5" customHeight="1" thickBot="1" x14ac:dyDescent="0.3">
      <c r="A41" s="29"/>
      <c r="B41" s="177" t="s">
        <v>94</v>
      </c>
      <c r="C41" s="177"/>
      <c r="D41" s="28"/>
      <c r="E41" s="177"/>
      <c r="F41" s="222" t="str">
        <f>IF(ISBLANK(AT35),"",Q39+1)</f>
        <v/>
      </c>
      <c r="G41" s="223"/>
      <c r="H41" s="223"/>
      <c r="I41" s="223"/>
      <c r="J41" s="28" t="s">
        <v>95</v>
      </c>
      <c r="L41" s="222" t="str">
        <f>IF(ISBLANK(BF35),"",Q43-1)</f>
        <v/>
      </c>
      <c r="M41" s="223"/>
      <c r="N41" s="223"/>
      <c r="O41" s="223"/>
      <c r="P41" s="28"/>
      <c r="Q41" s="28"/>
      <c r="R41" s="226">
        <f ca="1">IF((AE39=0),0,L41-F41+1)</f>
        <v>0</v>
      </c>
      <c r="S41" s="227"/>
      <c r="T41" s="177" t="s">
        <v>122</v>
      </c>
      <c r="U41" s="28"/>
      <c r="V41" s="28"/>
      <c r="W41" s="28"/>
      <c r="X41" s="177" t="s">
        <v>92</v>
      </c>
      <c r="Y41" s="224">
        <f>IF(BB29&gt;0,0,48)</f>
        <v>48</v>
      </c>
      <c r="Z41" s="225" t="s">
        <v>93</v>
      </c>
      <c r="AA41" s="225"/>
      <c r="AB41" s="6"/>
      <c r="AC41" s="4" t="s">
        <v>17</v>
      </c>
      <c r="AD41" s="6"/>
      <c r="AE41" s="212">
        <f ca="1">IF(ISBLANK(R41),0,R41*Y41)</f>
        <v>0</v>
      </c>
      <c r="AF41" s="213"/>
      <c r="AG41" s="213"/>
      <c r="AH41" s="214"/>
      <c r="AI41" s="14"/>
      <c r="AJ41" s="53"/>
      <c r="AK41" s="154"/>
      <c r="AL41" s="60"/>
      <c r="AM41" s="60"/>
      <c r="AN41" s="60"/>
      <c r="AO41" s="61"/>
      <c r="AP41" s="61"/>
      <c r="AQ41" s="61"/>
      <c r="AR41" s="60"/>
      <c r="AS41" s="68" t="s">
        <v>109</v>
      </c>
      <c r="AT41" s="60"/>
      <c r="AU41" s="64"/>
      <c r="AV41" s="60"/>
      <c r="AW41" s="61"/>
      <c r="AX41" s="61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3"/>
      <c r="BQ41" s="113"/>
      <c r="BR41" s="65"/>
      <c r="BS41" s="52"/>
    </row>
    <row r="42" spans="1:74" ht="13.5" customHeight="1" x14ac:dyDescent="0.25">
      <c r="A42" s="29"/>
      <c r="B42" s="177"/>
      <c r="C42" s="177"/>
      <c r="D42" s="28"/>
      <c r="E42" s="177"/>
      <c r="F42" s="183"/>
      <c r="G42" s="184"/>
      <c r="H42" s="184"/>
      <c r="I42" s="184"/>
      <c r="J42" s="28"/>
      <c r="L42" s="183"/>
      <c r="M42" s="184"/>
      <c r="N42" s="184"/>
      <c r="O42" s="184"/>
      <c r="P42" s="28"/>
      <c r="Q42" s="28"/>
      <c r="R42" s="172"/>
      <c r="S42" s="185"/>
      <c r="T42" s="177"/>
      <c r="U42" s="28"/>
      <c r="V42" s="28"/>
      <c r="W42" s="28"/>
      <c r="X42" s="177"/>
      <c r="Y42" s="179"/>
      <c r="Z42" s="101"/>
      <c r="AA42" s="101"/>
      <c r="AB42" s="6"/>
      <c r="AC42" s="4"/>
      <c r="AD42" s="6"/>
      <c r="AE42" s="178"/>
      <c r="AF42" s="178"/>
      <c r="AG42" s="178"/>
      <c r="AH42" s="178"/>
      <c r="AI42" s="14"/>
      <c r="AJ42" s="54"/>
      <c r="AK42" s="157"/>
      <c r="AL42" s="156"/>
      <c r="AM42" s="152"/>
      <c r="AN42" s="153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5"/>
      <c r="BS42" s="52"/>
    </row>
    <row r="43" spans="1:74" ht="13.5" customHeight="1" thickBot="1" x14ac:dyDescent="0.3">
      <c r="A43" s="29"/>
      <c r="B43" s="6"/>
      <c r="C43" s="6"/>
      <c r="D43" s="6"/>
      <c r="E43" s="6"/>
      <c r="F43" s="6"/>
      <c r="G43" s="177"/>
      <c r="H43" s="177"/>
      <c r="I43" s="177"/>
      <c r="J43" s="177"/>
      <c r="K43" s="177"/>
      <c r="L43" s="145" t="s">
        <v>91</v>
      </c>
      <c r="M43" s="6"/>
      <c r="P43" s="6"/>
      <c r="Q43" s="222" t="str">
        <f>IF(ISBLANK(BF35),"",BF35)</f>
        <v/>
      </c>
      <c r="R43" s="223"/>
      <c r="S43" s="223"/>
      <c r="T43" s="223"/>
      <c r="U43" s="177"/>
      <c r="V43" s="177"/>
      <c r="W43" s="177"/>
      <c r="X43" s="177"/>
      <c r="Y43" s="224">
        <f>IF(BD29&gt;0,0,34)</f>
        <v>34</v>
      </c>
      <c r="Z43" s="225" t="s">
        <v>93</v>
      </c>
      <c r="AA43" s="225"/>
      <c r="AB43" s="6"/>
      <c r="AC43" s="4" t="s">
        <v>17</v>
      </c>
      <c r="AD43" s="6"/>
      <c r="AE43" s="212">
        <f ca="1">SUMIF(Q43:T43,"&gt;0",Y43)</f>
        <v>0</v>
      </c>
      <c r="AF43" s="213"/>
      <c r="AG43" s="213"/>
      <c r="AH43" s="214"/>
      <c r="AI43" s="14"/>
      <c r="AJ43" s="54"/>
      <c r="AK43" s="158"/>
      <c r="AL43" s="60"/>
      <c r="AM43" s="60"/>
      <c r="AN43" s="160" t="s">
        <v>110</v>
      </c>
      <c r="AO43" s="60"/>
      <c r="AP43" s="60"/>
      <c r="AQ43" s="60"/>
      <c r="AR43" s="60"/>
      <c r="AS43" s="186" t="s">
        <v>111</v>
      </c>
      <c r="AT43" s="122" t="s">
        <v>126</v>
      </c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5"/>
      <c r="BS43" s="52"/>
    </row>
    <row r="44" spans="1:74" ht="13.5" customHeight="1" x14ac:dyDescent="0.3">
      <c r="A44" s="29"/>
      <c r="B44" s="6"/>
      <c r="C44" s="6"/>
      <c r="D44" s="6"/>
      <c r="E44" s="6"/>
      <c r="F44" s="6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6"/>
      <c r="AE44" s="6"/>
      <c r="AF44" s="6"/>
      <c r="AG44" s="177"/>
      <c r="AH44" s="177"/>
      <c r="AI44" s="14"/>
      <c r="AJ44" s="54"/>
      <c r="AK44" s="158"/>
      <c r="AL44" s="60"/>
      <c r="AM44" s="60"/>
      <c r="AN44" s="162"/>
      <c r="AO44" s="162"/>
      <c r="AP44" s="60"/>
      <c r="AQ44" s="60"/>
      <c r="AR44" s="162"/>
      <c r="AS44" s="163"/>
      <c r="AT44" s="122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5"/>
    </row>
    <row r="45" spans="1:74" ht="13.5" customHeight="1" thickBot="1" x14ac:dyDescent="0.3">
      <c r="A45" s="29"/>
      <c r="B45" s="4"/>
      <c r="C45" s="8"/>
      <c r="D45" s="8"/>
      <c r="E45" s="8"/>
      <c r="F45" s="8"/>
      <c r="G45" s="8"/>
      <c r="H45" s="8"/>
      <c r="I45" s="8"/>
      <c r="J45" s="8"/>
      <c r="K45" s="8"/>
      <c r="L45" s="4" t="s">
        <v>123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26" t="s">
        <v>17</v>
      </c>
      <c r="AD45" s="8"/>
      <c r="AE45" s="208">
        <f>IF(AND(AS43="x",AS50="o"),SUM(AE39:AH43),0)</f>
        <v>0</v>
      </c>
      <c r="AF45" s="208"/>
      <c r="AG45" s="208"/>
      <c r="AH45" s="208"/>
      <c r="AI45" s="14"/>
      <c r="AJ45" s="34"/>
      <c r="AK45" s="159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75"/>
      <c r="BB45" s="60"/>
      <c r="BC45" s="60"/>
      <c r="BD45" s="60"/>
      <c r="BE45" s="60"/>
      <c r="BF45" s="61"/>
      <c r="BG45" s="60"/>
      <c r="BH45" s="60"/>
      <c r="BI45" s="60"/>
      <c r="BJ45" s="60"/>
      <c r="BK45" s="60"/>
      <c r="BL45" s="64"/>
      <c r="BM45" s="60"/>
      <c r="BN45" s="64"/>
      <c r="BO45" s="60"/>
      <c r="BP45" s="60"/>
      <c r="BQ45" s="60"/>
      <c r="BR45" s="65"/>
    </row>
    <row r="46" spans="1:74" s="106" customFormat="1" ht="13.5" customHeight="1" thickTop="1" x14ac:dyDescent="0.25">
      <c r="A46" s="41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173"/>
      <c r="AJ46" s="101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75"/>
      <c r="BB46" s="60"/>
      <c r="BC46" s="60"/>
      <c r="BD46" s="60"/>
      <c r="BE46" s="60"/>
      <c r="BF46" s="61"/>
      <c r="BG46" s="60"/>
      <c r="BH46" s="60"/>
      <c r="BI46" s="60"/>
      <c r="BJ46" s="60"/>
      <c r="BK46" s="60"/>
      <c r="BL46" s="64"/>
      <c r="BM46" s="60"/>
      <c r="BN46" s="64"/>
      <c r="BO46" s="60"/>
      <c r="BP46" s="60"/>
      <c r="BQ46" s="60"/>
      <c r="BR46" s="65"/>
      <c r="BS46" s="101"/>
      <c r="BT46" s="22"/>
      <c r="BU46" s="22"/>
      <c r="BV46" s="22"/>
    </row>
    <row r="47" spans="1:74" s="106" customFormat="1" ht="13.5" customHeight="1" thickBot="1" x14ac:dyDescent="0.35">
      <c r="A47" s="107" t="s">
        <v>128</v>
      </c>
      <c r="B47" s="108"/>
      <c r="C47" s="108"/>
      <c r="D47" s="108"/>
      <c r="E47" s="108"/>
      <c r="F47" s="108"/>
      <c r="G47" s="108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10"/>
      <c r="AH47" s="110"/>
      <c r="AI47" s="111"/>
      <c r="AJ47" s="101"/>
      <c r="AK47" s="62"/>
      <c r="AL47" s="112"/>
      <c r="AM47" s="162"/>
      <c r="AN47" s="162" t="s">
        <v>112</v>
      </c>
      <c r="AO47" s="60"/>
      <c r="AP47" s="60"/>
      <c r="AQ47" s="162"/>
      <c r="AR47" s="76" t="s">
        <v>129</v>
      </c>
      <c r="AS47" s="122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5"/>
      <c r="BS47" s="101"/>
      <c r="BT47" s="22"/>
      <c r="BU47" s="22"/>
      <c r="BV47" s="22"/>
    </row>
    <row r="48" spans="1:74" s="106" customFormat="1" ht="13.5" customHeight="1" x14ac:dyDescent="0.25">
      <c r="A48" s="115"/>
      <c r="B48" s="108"/>
      <c r="C48" s="108"/>
      <c r="D48" s="108"/>
      <c r="E48" s="108"/>
      <c r="F48" s="108"/>
      <c r="G48" s="108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10"/>
      <c r="AH48" s="110"/>
      <c r="AI48" s="111"/>
      <c r="AJ48" s="101"/>
      <c r="AK48" s="161"/>
      <c r="AL48" s="57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75"/>
      <c r="BB48" s="60"/>
      <c r="BC48" s="60"/>
      <c r="BD48" s="60"/>
      <c r="BE48" s="60"/>
      <c r="BF48" s="61"/>
      <c r="BG48" s="60"/>
      <c r="BH48" s="60"/>
      <c r="BI48" s="60"/>
      <c r="BJ48" s="60"/>
      <c r="BK48" s="60"/>
      <c r="BL48" s="64"/>
      <c r="BM48" s="60"/>
      <c r="BN48" s="64"/>
      <c r="BO48" s="60"/>
      <c r="BP48" s="60"/>
      <c r="BQ48" s="60"/>
      <c r="BR48" s="65"/>
      <c r="BS48" s="101"/>
      <c r="BT48" s="22"/>
      <c r="BU48" s="22"/>
      <c r="BV48" s="22"/>
    </row>
    <row r="49" spans="1:74" ht="13.5" customHeight="1" x14ac:dyDescent="0.25">
      <c r="A49" s="116"/>
      <c r="B49" s="4" t="s">
        <v>54</v>
      </c>
      <c r="C49" s="4"/>
      <c r="D49" s="6"/>
      <c r="E49" s="6"/>
      <c r="F49" s="6"/>
      <c r="G49" s="4" t="s">
        <v>115</v>
      </c>
      <c r="H49" s="4"/>
      <c r="I49" s="4"/>
      <c r="J49" s="4"/>
      <c r="K49" s="4"/>
      <c r="L49" s="4"/>
      <c r="M49" s="4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F49" s="4" t="s">
        <v>56</v>
      </c>
      <c r="AG49" s="6"/>
      <c r="AH49" s="6"/>
      <c r="AI49" s="39"/>
      <c r="AK49" s="175"/>
      <c r="AL49" s="60"/>
      <c r="AM49" s="60"/>
      <c r="AN49" s="60"/>
      <c r="AO49" s="60"/>
      <c r="AP49" s="60"/>
      <c r="AQ49" s="60"/>
      <c r="AR49" s="60"/>
      <c r="AS49" s="163"/>
      <c r="AT49" s="60"/>
      <c r="AU49" s="60"/>
      <c r="AV49" s="60"/>
      <c r="AW49" s="60"/>
      <c r="AX49" s="60"/>
      <c r="AY49" s="60"/>
      <c r="AZ49" s="60"/>
      <c r="BA49" s="75"/>
      <c r="BB49" s="60"/>
      <c r="BC49" s="60"/>
      <c r="BD49" s="60"/>
      <c r="BE49" s="60"/>
      <c r="BF49" s="61"/>
      <c r="BG49" s="60"/>
      <c r="BH49" s="60"/>
      <c r="BI49" s="60"/>
      <c r="BJ49" s="60"/>
      <c r="BK49" s="60"/>
      <c r="BL49" s="64"/>
      <c r="BM49" s="60"/>
      <c r="BN49" s="64"/>
      <c r="BO49" s="60"/>
      <c r="BP49" s="60"/>
      <c r="BQ49" s="60"/>
      <c r="BR49" s="65"/>
    </row>
    <row r="50" spans="1:74" ht="12.9" customHeight="1" thickBot="1" x14ac:dyDescent="0.3">
      <c r="A50" s="119"/>
      <c r="B50" s="205"/>
      <c r="C50" s="206"/>
      <c r="D50" s="206"/>
      <c r="E50" s="207"/>
      <c r="F50" s="6"/>
      <c r="G50" s="237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9"/>
      <c r="AB50" s="177"/>
      <c r="AC50" s="5" t="s">
        <v>17</v>
      </c>
      <c r="AD50" s="14"/>
      <c r="AE50" s="209">
        <v>0</v>
      </c>
      <c r="AF50" s="210"/>
      <c r="AG50" s="210"/>
      <c r="AH50" s="211"/>
      <c r="AI50" s="117"/>
      <c r="AJ50" s="118"/>
      <c r="AK50" s="154"/>
      <c r="AL50" s="60"/>
      <c r="AM50" s="60"/>
      <c r="AN50" s="165" t="s">
        <v>113</v>
      </c>
      <c r="AO50" s="60"/>
      <c r="AP50" s="60"/>
      <c r="AQ50" s="60"/>
      <c r="AR50" s="60"/>
      <c r="AS50" s="186" t="s">
        <v>111</v>
      </c>
      <c r="AT50" s="122" t="s">
        <v>127</v>
      </c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5"/>
    </row>
    <row r="51" spans="1:74" ht="13.5" customHeight="1" thickBot="1" x14ac:dyDescent="0.3">
      <c r="A51" s="116"/>
      <c r="B51" s="4"/>
      <c r="C51" s="4"/>
      <c r="D51" s="6"/>
      <c r="E51" s="6"/>
      <c r="F51" s="6"/>
      <c r="AI51" s="117"/>
      <c r="AJ51" s="118"/>
      <c r="AK51" s="154"/>
      <c r="AL51" s="164"/>
      <c r="AM51" s="159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5"/>
    </row>
    <row r="52" spans="1:74" s="106" customFormat="1" ht="13.5" customHeight="1" x14ac:dyDescent="0.25">
      <c r="A52" s="125"/>
      <c r="B52" s="174" t="s">
        <v>116</v>
      </c>
      <c r="C52" s="8"/>
      <c r="D52" s="8"/>
      <c r="E52" s="8"/>
      <c r="F52" s="8"/>
      <c r="H52" s="110"/>
      <c r="I52" s="128"/>
      <c r="J52" s="110"/>
      <c r="K52" s="110"/>
      <c r="L52" s="110"/>
      <c r="M52" s="110"/>
      <c r="N52" s="110"/>
      <c r="O52" s="226">
        <f ca="1">IF(AE52&gt;0,R41+1,0)</f>
        <v>0</v>
      </c>
      <c r="P52" s="227"/>
      <c r="Q52" s="5" t="s">
        <v>124</v>
      </c>
      <c r="R52" s="4"/>
      <c r="T52" s="110"/>
      <c r="V52" s="110"/>
      <c r="W52" s="110"/>
      <c r="X52" s="110"/>
      <c r="Y52" s="110"/>
      <c r="Z52" s="110"/>
      <c r="AB52" s="110"/>
      <c r="AC52" s="126" t="s">
        <v>17</v>
      </c>
      <c r="AE52" s="212">
        <f ca="1">IF(((R41+1)*60)&gt;AE50,AE50,IF(AS50="x",(R41+1)*60,0))</f>
        <v>0</v>
      </c>
      <c r="AF52" s="213"/>
      <c r="AG52" s="213"/>
      <c r="AH52" s="214"/>
      <c r="AI52" s="111"/>
      <c r="AJ52" s="101"/>
      <c r="AK52" s="154"/>
      <c r="AL52" s="60"/>
      <c r="AM52" s="60"/>
      <c r="AN52" s="60"/>
      <c r="AO52" s="60" t="s">
        <v>114</v>
      </c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5"/>
      <c r="BS52" s="101"/>
      <c r="BT52" s="22"/>
      <c r="BU52" s="22"/>
      <c r="BV52" s="22"/>
    </row>
    <row r="53" spans="1:74" s="106" customFormat="1" ht="9.9" customHeight="1" x14ac:dyDescent="0.25">
      <c r="A53" s="125"/>
      <c r="B53" s="8"/>
      <c r="C53" s="8"/>
      <c r="D53" s="8"/>
      <c r="E53" s="8"/>
      <c r="F53" s="8"/>
      <c r="H53" s="110"/>
      <c r="I53" s="128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B53" s="110"/>
      <c r="AC53" s="126"/>
      <c r="AE53" s="166"/>
      <c r="AF53" s="131"/>
      <c r="AG53" s="131"/>
      <c r="AH53" s="131"/>
      <c r="AI53" s="111"/>
      <c r="AJ53" s="101"/>
      <c r="AK53" s="154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5"/>
      <c r="BS53" s="101"/>
      <c r="BT53" s="22"/>
      <c r="BU53" s="22"/>
      <c r="BV53" s="22"/>
    </row>
    <row r="54" spans="1:74" s="106" customFormat="1" ht="13.5" customHeight="1" thickBot="1" x14ac:dyDescent="0.3">
      <c r="A54" s="125"/>
      <c r="B54" s="8"/>
      <c r="C54" s="8"/>
      <c r="D54" s="8"/>
      <c r="E54" s="8"/>
      <c r="F54" s="8"/>
      <c r="H54" s="4"/>
      <c r="I54" s="4"/>
      <c r="J54" s="4"/>
      <c r="K54" s="4"/>
      <c r="L54" s="4" t="s">
        <v>125</v>
      </c>
      <c r="M54" s="4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4" t="s">
        <v>17</v>
      </c>
      <c r="AD54" s="6"/>
      <c r="AE54" s="208">
        <f>IF(AND(AS50="x",AS43="o"),AE52,0)</f>
        <v>0</v>
      </c>
      <c r="AF54" s="208"/>
      <c r="AG54" s="208"/>
      <c r="AH54" s="208"/>
      <c r="AI54" s="111"/>
      <c r="AJ54" s="101"/>
      <c r="AK54" s="159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5"/>
      <c r="BS54" s="101"/>
      <c r="BT54" s="22"/>
      <c r="BU54" s="22"/>
      <c r="BV54" s="22"/>
    </row>
    <row r="55" spans="1:74" s="106" customFormat="1" ht="9.9" customHeight="1" thickTop="1" x14ac:dyDescent="0.25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1"/>
      <c r="AH55" s="130"/>
      <c r="AI55" s="132"/>
      <c r="AJ55" s="34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2"/>
      <c r="BS55" s="101"/>
      <c r="BT55" s="22"/>
      <c r="BU55" s="22"/>
      <c r="BV55" s="22"/>
    </row>
    <row r="56" spans="1:74" ht="13.5" customHeight="1" thickBo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28"/>
      <c r="AJ56" s="53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3"/>
      <c r="BN56" s="52"/>
      <c r="BO56" s="52"/>
      <c r="BP56" s="52"/>
      <c r="BQ56" s="52"/>
      <c r="BR56" s="52"/>
      <c r="BS56" s="52"/>
      <c r="BT56" s="167"/>
    </row>
    <row r="57" spans="1:74" ht="13.5" customHeight="1" thickTop="1" x14ac:dyDescent="0.2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4"/>
      <c r="AJ57" s="53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</row>
    <row r="58" spans="1:74" ht="13.5" customHeight="1" thickBot="1" x14ac:dyDescent="0.3">
      <c r="A58" s="45"/>
      <c r="B58" s="6"/>
      <c r="D58" s="6"/>
      <c r="E58" s="6"/>
      <c r="F58" s="6"/>
      <c r="G58" s="6"/>
      <c r="H58" s="126" t="s">
        <v>69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AC58" s="4" t="s">
        <v>17</v>
      </c>
      <c r="AD58" s="6"/>
      <c r="AE58" s="208">
        <f>'Anlage Ausland'!AE46:AH46+AE29+'Anlage Inland'!AE31+AE45+AE54</f>
        <v>0</v>
      </c>
      <c r="AF58" s="208"/>
      <c r="AG58" s="208"/>
      <c r="AH58" s="208"/>
      <c r="AI58" s="46"/>
      <c r="AJ58" s="53"/>
      <c r="AK58" s="52"/>
      <c r="AL58" s="52"/>
      <c r="AM58" s="52"/>
      <c r="AN58" s="52"/>
      <c r="AO58" s="52"/>
      <c r="AP58" s="52"/>
      <c r="AQ58" s="52"/>
      <c r="AR58" s="52"/>
      <c r="AS58" s="168"/>
      <c r="AT58" s="169"/>
      <c r="AU58" s="169"/>
      <c r="AV58" s="169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167"/>
    </row>
    <row r="59" spans="1:74" ht="13.5" customHeight="1" thickTop="1" thickBot="1" x14ac:dyDescent="0.2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9"/>
      <c r="AJ59" s="53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</row>
    <row r="60" spans="1:74" ht="13.5" customHeight="1" thickTop="1" x14ac:dyDescent="0.2">
      <c r="A60" s="28"/>
      <c r="AC60" s="28"/>
      <c r="AD60" s="28"/>
      <c r="AE60" s="28"/>
      <c r="AF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</row>
    <row r="61" spans="1:74" ht="13.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BM61" s="28"/>
    </row>
  </sheetData>
  <sheetProtection algorithmName="SHA-512" hashValue="vbxuQ2C3h6C2BKUx9WHL6ckMWF8OTEeukthJozgPFt2CHjjupMNWjb6yoHhoMIOca65MyM/FtBvnUcia1b4Kfg==" saltValue="5sCpzd16WSFxizNBVbtzxQ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B50:C50" name="Bereich1_1"/>
  </protectedRanges>
  <mergeCells count="30">
    <mergeCell ref="B50:E50"/>
    <mergeCell ref="G50:AA50"/>
    <mergeCell ref="R27:T27"/>
    <mergeCell ref="R29:T29"/>
    <mergeCell ref="AE29:AH29"/>
    <mergeCell ref="Y43:AA43"/>
    <mergeCell ref="AE43:AH43"/>
    <mergeCell ref="Q43:T43"/>
    <mergeCell ref="AE45:AH45"/>
    <mergeCell ref="O52:P52"/>
    <mergeCell ref="AQ24:BM24"/>
    <mergeCell ref="AT27:AU27"/>
    <mergeCell ref="AT35:AW35"/>
    <mergeCell ref="BF35:BI35"/>
    <mergeCell ref="AE54:AH54"/>
    <mergeCell ref="AE58:AH58"/>
    <mergeCell ref="AE50:AH50"/>
    <mergeCell ref="AE52:AH52"/>
    <mergeCell ref="E31:F31"/>
    <mergeCell ref="K31:M31"/>
    <mergeCell ref="T31:V31"/>
    <mergeCell ref="AE31:AH31"/>
    <mergeCell ref="Q39:T39"/>
    <mergeCell ref="Y39:AA39"/>
    <mergeCell ref="AE39:AH39"/>
    <mergeCell ref="F41:I41"/>
    <mergeCell ref="L41:O41"/>
    <mergeCell ref="R41:S41"/>
    <mergeCell ref="Y41:AA41"/>
    <mergeCell ref="AE41:AH41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Seminar_SMT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3"/>
  <sheetViews>
    <sheetView showGridLines="0" zoomScaleNormal="100" workbookViewId="0">
      <selection activeCell="AE39" sqref="AE39:AH39"/>
    </sheetView>
  </sheetViews>
  <sheetFormatPr baseColWidth="10" defaultColWidth="11.44140625" defaultRowHeight="13.2" x14ac:dyDescent="0.25"/>
  <cols>
    <col min="1" max="36" width="2.6640625" style="106" customWidth="1"/>
    <col min="37" max="37" width="2.6640625" style="133" customWidth="1"/>
    <col min="38" max="40" width="2.6640625" style="106" customWidth="1"/>
    <col min="41" max="41" width="2.6640625" style="110" customWidth="1"/>
    <col min="42" max="71" width="2.6640625" style="106" customWidth="1"/>
    <col min="72" max="16384" width="11.44140625" style="106"/>
  </cols>
  <sheetData>
    <row r="1" spans="1:70" s="22" customFormat="1" ht="13.5" customHeight="1" x14ac:dyDescent="0.25">
      <c r="A1" s="21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 t="s">
        <v>30</v>
      </c>
    </row>
    <row r="2" spans="1:70" s="22" customFormat="1" ht="13.5" customHeight="1" x14ac:dyDescent="0.25">
      <c r="A2" s="21"/>
      <c r="AK2" s="77" t="s">
        <v>72</v>
      </c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s="22" customFormat="1" ht="13.5" customHeight="1" x14ac:dyDescent="0.3">
      <c r="A3" s="82" t="s">
        <v>71</v>
      </c>
      <c r="AK3" s="147" t="s">
        <v>98</v>
      </c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s="22" customFormat="1" ht="13.5" customHeight="1" x14ac:dyDescent="0.25">
      <c r="A4" s="21"/>
      <c r="AK4" s="147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</row>
    <row r="5" spans="1:70" s="22" customFormat="1" ht="13.5" customHeight="1" x14ac:dyDescent="0.25">
      <c r="AK5" s="176"/>
      <c r="AL5" s="70"/>
      <c r="AM5" s="70"/>
      <c r="AN5" s="70"/>
      <c r="AO5" s="70"/>
      <c r="AP5" s="70"/>
      <c r="AQ5" s="70"/>
      <c r="AR5" s="70"/>
      <c r="AS5" s="70"/>
      <c r="AT5" s="79"/>
      <c r="AU5" s="70"/>
      <c r="AV5" s="71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1"/>
      <c r="BM5" s="70"/>
      <c r="BN5" s="71"/>
      <c r="BO5" s="70"/>
      <c r="BP5" s="70"/>
      <c r="BQ5" s="70"/>
      <c r="BR5" s="72"/>
    </row>
    <row r="6" spans="1:70" s="23" customFormat="1" ht="13.5" customHeight="1" x14ac:dyDescent="0.25">
      <c r="A6" s="84"/>
      <c r="B6" s="85"/>
      <c r="C6" s="85"/>
      <c r="D6" s="85"/>
      <c r="E6" s="85"/>
      <c r="F6" s="85"/>
      <c r="G6" s="86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17"/>
      <c r="AG6" s="26"/>
      <c r="AH6" s="26"/>
      <c r="AI6" s="27"/>
      <c r="AJ6" s="30"/>
      <c r="AK6" s="68" t="s">
        <v>29</v>
      </c>
      <c r="AL6" s="87"/>
      <c r="AM6" s="87"/>
      <c r="AN6" s="87"/>
      <c r="AO6" s="58"/>
      <c r="AP6" s="88"/>
      <c r="AQ6" s="58"/>
      <c r="AR6" s="59"/>
      <c r="AS6" s="58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58"/>
      <c r="BL6" s="58"/>
      <c r="BM6" s="58"/>
      <c r="BN6" s="58"/>
      <c r="BO6" s="87"/>
      <c r="BP6" s="87"/>
      <c r="BQ6" s="87"/>
      <c r="BR6" s="89"/>
    </row>
    <row r="7" spans="1:70" s="22" customFormat="1" ht="3.9" customHeight="1" x14ac:dyDescent="0.25">
      <c r="A7" s="29"/>
      <c r="B7" s="6"/>
      <c r="C7" s="6"/>
      <c r="D7" s="6"/>
      <c r="E7" s="6"/>
      <c r="F7" s="6"/>
      <c r="G7" s="6"/>
      <c r="H7" s="3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  <c r="AI7" s="14"/>
      <c r="AJ7" s="54"/>
      <c r="AK7" s="60"/>
      <c r="AL7" s="61"/>
      <c r="AM7" s="61"/>
      <c r="AN7" s="61"/>
      <c r="AO7" s="60"/>
      <c r="AP7" s="62"/>
      <c r="AQ7" s="63"/>
      <c r="AR7" s="64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4"/>
      <c r="BM7" s="60"/>
      <c r="BN7" s="60"/>
      <c r="BO7" s="60"/>
      <c r="BP7" s="60"/>
      <c r="BQ7" s="60"/>
      <c r="BR7" s="65"/>
    </row>
    <row r="8" spans="1:70" s="22" customFormat="1" ht="13.5" customHeight="1" x14ac:dyDescent="0.25">
      <c r="A8" s="29"/>
      <c r="B8" s="6" t="s">
        <v>18</v>
      </c>
      <c r="C8" s="6"/>
      <c r="D8" s="6"/>
      <c r="E8" s="6"/>
      <c r="F8" s="6"/>
      <c r="G8" s="6"/>
      <c r="H8" s="32"/>
      <c r="I8" s="55" t="str">
        <f>CONCATENATE('Reisekosten Seminar'!H21,BR1,'Reisekosten Seminar'!H23,BR1,'Reisekosten Seminar'!H25)</f>
        <v xml:space="preserve">,  ,  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177"/>
      <c r="AF8" s="177"/>
      <c r="AG8" s="177"/>
      <c r="AH8" s="14"/>
      <c r="AI8" s="14"/>
      <c r="AJ8" s="54"/>
      <c r="AK8" s="60" t="s">
        <v>43</v>
      </c>
      <c r="AL8" s="60"/>
      <c r="AM8" s="60"/>
      <c r="AN8" s="60"/>
      <c r="AO8" s="181"/>
      <c r="AP8" s="66"/>
      <c r="AQ8" s="63" t="s">
        <v>73</v>
      </c>
      <c r="AR8" s="60"/>
      <c r="AS8" s="60"/>
      <c r="AT8" s="61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4"/>
      <c r="BM8" s="60"/>
      <c r="BN8" s="60"/>
      <c r="BO8" s="60"/>
      <c r="BP8" s="60"/>
      <c r="BQ8" s="60"/>
      <c r="BR8" s="65"/>
    </row>
    <row r="9" spans="1:70" s="22" customFormat="1" ht="3.9" customHeight="1" x14ac:dyDescent="0.25">
      <c r="A9" s="29"/>
      <c r="B9" s="6"/>
      <c r="C9" s="6"/>
      <c r="D9" s="6"/>
      <c r="E9" s="6"/>
      <c r="F9" s="6"/>
      <c r="G9" s="6"/>
      <c r="H9" s="32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177"/>
      <c r="AF9" s="177"/>
      <c r="AG9" s="177"/>
      <c r="AH9" s="14"/>
      <c r="AI9" s="14"/>
      <c r="AJ9" s="54"/>
      <c r="AK9" s="60"/>
      <c r="AL9" s="61"/>
      <c r="AM9" s="61"/>
      <c r="AN9" s="61"/>
      <c r="AO9" s="60"/>
      <c r="AP9" s="62"/>
      <c r="AQ9" s="63"/>
      <c r="AR9" s="64"/>
      <c r="AS9" s="60"/>
      <c r="AT9" s="63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4"/>
      <c r="BM9" s="60"/>
      <c r="BN9" s="60"/>
      <c r="BO9" s="60"/>
      <c r="BP9" s="60"/>
      <c r="BQ9" s="60"/>
      <c r="BR9" s="65"/>
    </row>
    <row r="10" spans="1:70" s="22" customFormat="1" ht="13.5" customHeight="1" x14ac:dyDescent="0.25">
      <c r="A10" s="29"/>
      <c r="B10" s="6"/>
      <c r="C10" s="6"/>
      <c r="D10" s="6"/>
      <c r="E10" s="6"/>
      <c r="F10" s="6"/>
      <c r="G10" s="6"/>
      <c r="H10" s="34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I10" s="14"/>
      <c r="AJ10" s="54"/>
      <c r="AK10" s="60" t="s">
        <v>44</v>
      </c>
      <c r="AL10" s="60"/>
      <c r="AM10" s="60"/>
      <c r="AN10" s="60"/>
      <c r="AO10" s="181"/>
      <c r="AP10" s="67"/>
      <c r="AQ10" s="63" t="s">
        <v>74</v>
      </c>
      <c r="AR10" s="60"/>
      <c r="AS10" s="60"/>
      <c r="AT10" s="61"/>
      <c r="AU10" s="68"/>
      <c r="AV10" s="60"/>
      <c r="AW10" s="60"/>
      <c r="AX10" s="60"/>
      <c r="AY10" s="60"/>
      <c r="AZ10" s="60"/>
      <c r="BA10" s="61"/>
      <c r="BB10" s="61"/>
      <c r="BC10" s="61"/>
      <c r="BD10" s="61"/>
      <c r="BE10" s="61"/>
      <c r="BF10" s="61"/>
      <c r="BG10" s="61"/>
      <c r="BH10" s="61"/>
      <c r="BI10" s="60"/>
      <c r="BJ10" s="60"/>
      <c r="BK10" s="60"/>
      <c r="BL10" s="64"/>
      <c r="BM10" s="60"/>
      <c r="BN10" s="60"/>
      <c r="BO10" s="60"/>
      <c r="BP10" s="60"/>
      <c r="BQ10" s="60"/>
      <c r="BR10" s="65"/>
    </row>
    <row r="11" spans="1:70" s="22" customFormat="1" ht="3.9" customHeight="1" x14ac:dyDescent="0.25">
      <c r="A11" s="2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77"/>
      <c r="AH11" s="177"/>
      <c r="AI11" s="14"/>
      <c r="AJ11" s="54"/>
      <c r="AK11" s="60"/>
      <c r="AL11" s="61"/>
      <c r="AM11" s="61"/>
      <c r="AN11" s="61"/>
      <c r="AO11" s="60"/>
      <c r="AP11" s="62"/>
      <c r="AQ11" s="63"/>
      <c r="AR11" s="64"/>
      <c r="AS11" s="60"/>
      <c r="AT11" s="61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4"/>
      <c r="BM11" s="60"/>
      <c r="BN11" s="60"/>
      <c r="BO11" s="60"/>
      <c r="BP11" s="60"/>
      <c r="BQ11" s="60"/>
      <c r="BR11" s="65"/>
    </row>
    <row r="12" spans="1:70" s="22" customFormat="1" ht="13.5" customHeight="1" x14ac:dyDescent="0.25">
      <c r="A12" s="29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77"/>
      <c r="AH12" s="177"/>
      <c r="AI12" s="14"/>
      <c r="AJ12" s="54"/>
      <c r="AK12" s="60" t="s">
        <v>79</v>
      </c>
      <c r="AL12" s="60"/>
      <c r="AM12" s="60"/>
      <c r="AN12" s="60"/>
      <c r="AO12" s="181"/>
      <c r="AP12" s="67"/>
      <c r="AQ12" s="63" t="s">
        <v>75</v>
      </c>
      <c r="AR12" s="60"/>
      <c r="AS12" s="60"/>
      <c r="AT12" s="61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4"/>
      <c r="BM12" s="60"/>
      <c r="BN12" s="60"/>
      <c r="BO12" s="60"/>
      <c r="BP12" s="60"/>
      <c r="BQ12" s="60"/>
      <c r="BR12" s="65"/>
    </row>
    <row r="13" spans="1:70" s="22" customFormat="1" ht="3.9" customHeight="1" x14ac:dyDescent="0.2">
      <c r="A13" s="29"/>
      <c r="B13" s="6"/>
      <c r="C13" s="6"/>
      <c r="D13" s="6"/>
      <c r="E13" s="6"/>
      <c r="F13" s="6"/>
      <c r="G13" s="6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17"/>
      <c r="AF13" s="17"/>
      <c r="AG13" s="26"/>
      <c r="AH13" s="27"/>
      <c r="AI13" s="14"/>
      <c r="AJ13" s="54"/>
      <c r="AK13" s="60"/>
      <c r="AL13" s="60"/>
      <c r="AM13" s="60"/>
      <c r="AN13" s="60"/>
      <c r="AO13" s="60"/>
      <c r="AP13" s="60"/>
      <c r="AQ13" s="63"/>
      <c r="AR13" s="60"/>
      <c r="AS13" s="60"/>
      <c r="AT13" s="61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4"/>
      <c r="BM13" s="60"/>
      <c r="BN13" s="60"/>
      <c r="BO13" s="60"/>
      <c r="BP13" s="60"/>
      <c r="BQ13" s="60"/>
      <c r="BR13" s="65"/>
    </row>
    <row r="14" spans="1:70" s="22" customFormat="1" ht="13.5" customHeight="1" x14ac:dyDescent="0.25">
      <c r="A14" s="29"/>
      <c r="B14" s="6" t="s">
        <v>19</v>
      </c>
      <c r="C14" s="6"/>
      <c r="D14" s="6"/>
      <c r="E14" s="6"/>
      <c r="F14" s="6"/>
      <c r="G14" s="6"/>
      <c r="H14" s="29"/>
      <c r="I14" s="55" t="b">
        <f>IF(AO8="x",AQ8,IF(AO10="x",AQ10,IF(AO12="x",AQ12,IF(AO14="x",AQ14,IF(AO16="x",AQ16,IF(AO18="x",AQ18))))))</f>
        <v>0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6"/>
      <c r="AF14" s="6"/>
      <c r="AG14" s="177"/>
      <c r="AH14" s="14"/>
      <c r="AI14" s="14"/>
      <c r="AJ14" s="54"/>
      <c r="AK14" s="60" t="s">
        <v>45</v>
      </c>
      <c r="AL14" s="60"/>
      <c r="AM14" s="60"/>
      <c r="AN14" s="60"/>
      <c r="AO14" s="181"/>
      <c r="AP14" s="66"/>
      <c r="AQ14" s="63" t="s">
        <v>76</v>
      </c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4"/>
      <c r="BM14" s="60"/>
      <c r="BN14" s="64"/>
      <c r="BO14" s="60"/>
      <c r="BP14" s="60"/>
      <c r="BQ14" s="60"/>
      <c r="BR14" s="65"/>
    </row>
    <row r="15" spans="1:70" s="22" customFormat="1" ht="3.9" customHeight="1" x14ac:dyDescent="0.25">
      <c r="A15" s="29"/>
      <c r="B15" s="6"/>
      <c r="C15" s="6"/>
      <c r="D15" s="6"/>
      <c r="E15" s="6"/>
      <c r="F15" s="6"/>
      <c r="G15" s="6"/>
      <c r="H15" s="29"/>
      <c r="I15" s="55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6"/>
      <c r="AF15" s="6"/>
      <c r="AG15" s="177"/>
      <c r="AH15" s="14"/>
      <c r="AI15" s="14"/>
      <c r="AJ15" s="54"/>
      <c r="AK15" s="68"/>
      <c r="AL15" s="61"/>
      <c r="AM15" s="61"/>
      <c r="AN15" s="61"/>
      <c r="AO15" s="60"/>
      <c r="AP15" s="62"/>
      <c r="AQ15" s="60"/>
      <c r="AR15" s="64"/>
      <c r="AS15" s="60"/>
      <c r="AT15" s="63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4"/>
      <c r="BM15" s="60"/>
      <c r="BN15" s="64"/>
      <c r="BO15" s="60"/>
      <c r="BP15" s="60"/>
      <c r="BQ15" s="60"/>
      <c r="BR15" s="65"/>
    </row>
    <row r="16" spans="1:70" s="22" customFormat="1" ht="13.5" customHeight="1" x14ac:dyDescent="0.25">
      <c r="A16" s="29"/>
      <c r="B16" s="6"/>
      <c r="C16" s="6"/>
      <c r="D16" s="6"/>
      <c r="E16" s="6"/>
      <c r="F16" s="6"/>
      <c r="G16" s="6"/>
      <c r="H16" s="34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37"/>
      <c r="AH16" s="38"/>
      <c r="AI16" s="14"/>
      <c r="AJ16" s="54"/>
      <c r="AK16" s="60" t="s">
        <v>46</v>
      </c>
      <c r="AL16" s="60"/>
      <c r="AM16" s="60"/>
      <c r="AN16" s="60"/>
      <c r="AO16" s="181"/>
      <c r="AP16" s="67"/>
      <c r="AQ16" s="63" t="s">
        <v>77</v>
      </c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4"/>
      <c r="BM16" s="60"/>
      <c r="BN16" s="64"/>
      <c r="BO16" s="60"/>
      <c r="BP16" s="60"/>
      <c r="BQ16" s="60"/>
      <c r="BR16" s="65"/>
    </row>
    <row r="17" spans="1:71" s="22" customFormat="1" ht="3.9" customHeight="1" x14ac:dyDescent="0.2">
      <c r="A17" s="29"/>
      <c r="B17" s="6"/>
      <c r="C17" s="6"/>
      <c r="D17" s="6"/>
      <c r="E17" s="6"/>
      <c r="F17" s="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6"/>
      <c r="AE17" s="6"/>
      <c r="AF17" s="6"/>
      <c r="AG17" s="177"/>
      <c r="AH17" s="177"/>
      <c r="AI17" s="14"/>
      <c r="AJ17" s="54"/>
      <c r="AK17" s="60"/>
      <c r="AL17" s="60"/>
      <c r="AM17" s="60"/>
      <c r="AN17" s="60"/>
      <c r="AO17" s="60"/>
      <c r="AP17" s="60"/>
      <c r="AQ17" s="60"/>
      <c r="AR17" s="60"/>
      <c r="AS17" s="60"/>
      <c r="AT17" s="63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4"/>
      <c r="BM17" s="60"/>
      <c r="BN17" s="64"/>
      <c r="BO17" s="60"/>
      <c r="BP17" s="60"/>
      <c r="BQ17" s="60"/>
      <c r="BR17" s="65"/>
    </row>
    <row r="18" spans="1:71" s="22" customFormat="1" ht="13.5" customHeight="1" x14ac:dyDescent="0.25">
      <c r="A18" s="29"/>
      <c r="B18" s="6"/>
      <c r="C18" s="6"/>
      <c r="D18" s="6"/>
      <c r="E18" s="6"/>
      <c r="F18" s="6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6"/>
      <c r="AE18" s="6"/>
      <c r="AF18" s="6"/>
      <c r="AG18" s="177"/>
      <c r="AH18" s="177"/>
      <c r="AI18" s="14"/>
      <c r="AJ18" s="54"/>
      <c r="AK18" s="60" t="s">
        <v>23</v>
      </c>
      <c r="AL18" s="69"/>
      <c r="AM18" s="60"/>
      <c r="AN18" s="60"/>
      <c r="AO18" s="181"/>
      <c r="AP18" s="67"/>
      <c r="AQ18" s="199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9"/>
      <c r="BN18" s="64"/>
      <c r="BO18" s="60"/>
      <c r="BP18" s="60"/>
      <c r="BQ18" s="60"/>
      <c r="BR18" s="65"/>
    </row>
    <row r="19" spans="1:71" s="22" customFormat="1" ht="13.5" customHeight="1" x14ac:dyDescent="0.2">
      <c r="A19" s="41"/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6"/>
      <c r="AE19" s="36"/>
      <c r="AF19" s="36"/>
      <c r="AG19" s="37"/>
      <c r="AH19" s="37"/>
      <c r="AI19" s="38"/>
      <c r="AJ19" s="34"/>
      <c r="AK19" s="70"/>
      <c r="AL19" s="70"/>
      <c r="AM19" s="70"/>
      <c r="AN19" s="70"/>
      <c r="AO19" s="70"/>
      <c r="AP19" s="70"/>
      <c r="AQ19" s="76" t="s">
        <v>42</v>
      </c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1"/>
      <c r="BM19" s="70"/>
      <c r="BN19" s="71"/>
      <c r="BO19" s="70"/>
      <c r="BP19" s="70"/>
      <c r="BQ19" s="70"/>
      <c r="BR19" s="72"/>
    </row>
    <row r="20" spans="1:71" s="22" customFormat="1" ht="13.5" customHeight="1" x14ac:dyDescent="0.2">
      <c r="A20" s="16"/>
      <c r="B20" s="17"/>
      <c r="C20" s="17"/>
      <c r="D20" s="17"/>
      <c r="E20" s="17"/>
      <c r="F20" s="17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7"/>
      <c r="AE20" s="17"/>
      <c r="AF20" s="17"/>
      <c r="AG20" s="26"/>
      <c r="AH20" s="26"/>
      <c r="AI20" s="26"/>
      <c r="AJ20" s="30"/>
      <c r="AK20" s="58"/>
      <c r="AL20" s="58"/>
      <c r="AM20" s="58"/>
      <c r="AN20" s="58"/>
      <c r="AO20" s="58"/>
      <c r="AP20" s="58"/>
      <c r="AQ20" s="90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9"/>
      <c r="BM20" s="58"/>
      <c r="BN20" s="59"/>
      <c r="BO20" s="58"/>
      <c r="BP20" s="58"/>
      <c r="BQ20" s="58"/>
      <c r="BR20" s="73"/>
    </row>
    <row r="21" spans="1:71" s="22" customFormat="1" ht="13.5" customHeight="1" x14ac:dyDescent="0.25">
      <c r="A21" s="50" t="s">
        <v>27</v>
      </c>
      <c r="B21" s="6"/>
      <c r="C21" s="6"/>
      <c r="D21" s="6"/>
      <c r="E21" s="6"/>
      <c r="F21" s="6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6"/>
      <c r="AE21" s="6"/>
      <c r="AF21" s="6"/>
      <c r="AG21" s="177"/>
      <c r="AH21" s="177"/>
      <c r="AI21" s="177"/>
      <c r="AJ21" s="54"/>
      <c r="AK21" s="68" t="s">
        <v>78</v>
      </c>
      <c r="AL21" s="61"/>
      <c r="AM21" s="61"/>
      <c r="AN21" s="61"/>
      <c r="AO21" s="60"/>
      <c r="AP21" s="62"/>
      <c r="AQ21" s="60"/>
      <c r="AR21" s="64"/>
      <c r="AS21" s="60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0"/>
      <c r="BL21" s="60"/>
      <c r="BM21" s="60"/>
      <c r="BN21" s="60"/>
      <c r="BO21" s="61"/>
      <c r="BP21" s="61"/>
      <c r="BQ21" s="61"/>
      <c r="BR21" s="65"/>
    </row>
    <row r="22" spans="1:71" s="22" customFormat="1" ht="13.5" customHeight="1" x14ac:dyDescent="0.2">
      <c r="A22" s="29"/>
      <c r="B22" s="6"/>
      <c r="C22" s="6"/>
      <c r="D22" s="6"/>
      <c r="E22" s="6"/>
      <c r="F22" s="6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6"/>
      <c r="AE22" s="6"/>
      <c r="AF22" s="6"/>
      <c r="AG22" s="177"/>
      <c r="AH22" s="177"/>
      <c r="AI22" s="177"/>
      <c r="AJ22" s="54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4"/>
      <c r="BM22" s="60"/>
      <c r="BN22" s="64"/>
      <c r="BO22" s="60"/>
      <c r="BP22" s="60"/>
      <c r="BQ22" s="60"/>
      <c r="BR22" s="65"/>
    </row>
    <row r="23" spans="1:71" s="22" customFormat="1" ht="13.5" customHeight="1" thickBot="1" x14ac:dyDescent="0.3">
      <c r="A23" s="29"/>
      <c r="B23" s="6" t="s">
        <v>47</v>
      </c>
      <c r="D23" s="6"/>
      <c r="E23" s="6"/>
      <c r="F23" s="6"/>
      <c r="G23" s="6"/>
      <c r="H23" s="6"/>
      <c r="I23" s="6"/>
      <c r="J23" s="6"/>
      <c r="K23" s="6"/>
      <c r="R23" s="244">
        <f>AY23</f>
        <v>0</v>
      </c>
      <c r="S23" s="245"/>
      <c r="T23" s="246"/>
      <c r="U23" s="6" t="s">
        <v>16</v>
      </c>
      <c r="X23" s="6" t="s">
        <v>130</v>
      </c>
      <c r="AC23" s="4" t="s">
        <v>17</v>
      </c>
      <c r="AD23" s="6"/>
      <c r="AE23" s="208">
        <f>R23*0.2</f>
        <v>0</v>
      </c>
      <c r="AF23" s="208"/>
      <c r="AG23" s="208"/>
      <c r="AH23" s="208"/>
      <c r="AI23" s="6"/>
      <c r="AJ23" s="54"/>
      <c r="AK23" s="74" t="s">
        <v>48</v>
      </c>
      <c r="AL23" s="60"/>
      <c r="AM23" s="60"/>
      <c r="AN23" s="75"/>
      <c r="AO23" s="60"/>
      <c r="AP23" s="60"/>
      <c r="AQ23" s="60"/>
      <c r="AR23" s="60"/>
      <c r="AS23" s="60"/>
      <c r="AT23" s="60"/>
      <c r="AU23" s="60"/>
      <c r="AV23" s="74"/>
      <c r="AW23" s="60"/>
      <c r="AX23" s="60"/>
      <c r="AY23" s="247"/>
      <c r="AZ23" s="248"/>
      <c r="BA23" s="91" t="s">
        <v>49</v>
      </c>
      <c r="BB23" s="60"/>
      <c r="BC23" s="91"/>
      <c r="BD23" s="60"/>
      <c r="BE23" s="64"/>
      <c r="BF23" s="64"/>
      <c r="BG23" s="64"/>
      <c r="BH23" s="64"/>
      <c r="BI23" s="64"/>
      <c r="BJ23" s="64"/>
      <c r="BK23" s="64"/>
      <c r="BL23" s="64"/>
      <c r="BM23" s="60"/>
      <c r="BN23" s="64"/>
      <c r="BO23" s="60"/>
      <c r="BP23" s="60"/>
      <c r="BQ23" s="60"/>
      <c r="BR23" s="65"/>
    </row>
    <row r="24" spans="1:71" s="22" customFormat="1" ht="13.5" customHeight="1" thickTop="1" x14ac:dyDescent="0.2">
      <c r="A24" s="29"/>
      <c r="B24" s="6"/>
      <c r="C24" s="6"/>
      <c r="D24" s="6"/>
      <c r="E24" s="6"/>
      <c r="F24" s="6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6"/>
      <c r="AE24" s="6"/>
      <c r="AF24" s="6"/>
      <c r="AG24" s="177"/>
      <c r="AH24" s="177"/>
      <c r="AI24" s="177"/>
      <c r="AJ24" s="54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4"/>
      <c r="BM24" s="60"/>
      <c r="BN24" s="64"/>
      <c r="BO24" s="60"/>
      <c r="BP24" s="60"/>
      <c r="BQ24" s="60"/>
      <c r="BR24" s="65"/>
    </row>
    <row r="25" spans="1:71" s="22" customFormat="1" ht="13.5" customHeight="1" x14ac:dyDescent="0.25">
      <c r="A25" s="29"/>
      <c r="B25" s="6"/>
      <c r="D25" s="6"/>
      <c r="E25" s="6"/>
      <c r="F25" s="6" t="s">
        <v>50</v>
      </c>
      <c r="G25" s="6"/>
      <c r="H25" s="6" t="str">
        <f>I8</f>
        <v xml:space="preserve">,  ,  </v>
      </c>
      <c r="I25" s="6"/>
      <c r="J25" s="6"/>
      <c r="K25" s="6"/>
      <c r="R25" s="51"/>
      <c r="S25" s="51"/>
      <c r="T25" s="51"/>
      <c r="U25" s="6"/>
      <c r="X25" s="6"/>
      <c r="AC25" s="4"/>
      <c r="AD25" s="6"/>
      <c r="AE25" s="20"/>
      <c r="AF25" s="177"/>
      <c r="AG25" s="177"/>
      <c r="AH25" s="20"/>
      <c r="AI25" s="6"/>
      <c r="AJ25" s="54"/>
      <c r="AK25" s="60"/>
      <c r="AL25" s="60"/>
      <c r="AM25" s="60"/>
      <c r="AN25" s="60"/>
      <c r="AO25" s="60" t="s">
        <v>50</v>
      </c>
      <c r="AP25" s="60"/>
      <c r="AQ25" s="60" t="s">
        <v>84</v>
      </c>
      <c r="AR25" s="60"/>
      <c r="AS25" s="60"/>
      <c r="AT25" s="60"/>
      <c r="AU25" s="60"/>
      <c r="AV25" s="60"/>
      <c r="AW25" s="60"/>
      <c r="AX25" s="60"/>
      <c r="AY25" s="60"/>
      <c r="AZ25" s="60"/>
      <c r="BA25" s="92"/>
      <c r="BB25" s="92"/>
      <c r="BC25" s="92"/>
      <c r="BD25" s="60"/>
      <c r="BE25" s="60"/>
      <c r="BF25" s="60"/>
      <c r="BG25" s="60"/>
      <c r="BH25" s="60"/>
      <c r="BI25" s="60"/>
      <c r="BJ25" s="60"/>
      <c r="BK25" s="60"/>
      <c r="BL25" s="93"/>
      <c r="BM25" s="60"/>
      <c r="BN25" s="64"/>
      <c r="BO25" s="60"/>
      <c r="BP25" s="60"/>
      <c r="BQ25" s="60"/>
      <c r="BR25" s="65"/>
    </row>
    <row r="26" spans="1:71" s="22" customFormat="1" ht="6" customHeight="1" x14ac:dyDescent="0.25">
      <c r="A26" s="29"/>
      <c r="B26" s="6"/>
      <c r="D26" s="6"/>
      <c r="E26" s="6"/>
      <c r="F26" s="6"/>
      <c r="G26" s="6"/>
      <c r="H26" s="6"/>
      <c r="I26" s="6"/>
      <c r="J26" s="6"/>
      <c r="K26" s="6"/>
      <c r="R26" s="51"/>
      <c r="S26" s="51"/>
      <c r="T26" s="51"/>
      <c r="U26" s="6"/>
      <c r="X26" s="6"/>
      <c r="AC26" s="4"/>
      <c r="AD26" s="6"/>
      <c r="AE26" s="20"/>
      <c r="AF26" s="177"/>
      <c r="AG26" s="177"/>
      <c r="AH26" s="20"/>
      <c r="AI26" s="6"/>
      <c r="AJ26" s="54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92"/>
      <c r="BB26" s="92"/>
      <c r="BC26" s="92"/>
      <c r="BD26" s="60"/>
      <c r="BE26" s="60"/>
      <c r="BF26" s="60"/>
      <c r="BG26" s="60"/>
      <c r="BH26" s="60"/>
      <c r="BI26" s="60"/>
      <c r="BJ26" s="60"/>
      <c r="BK26" s="60"/>
      <c r="BL26" s="93"/>
      <c r="BM26" s="60"/>
      <c r="BN26" s="64"/>
      <c r="BO26" s="60"/>
      <c r="BP26" s="60"/>
      <c r="BQ26" s="60"/>
      <c r="BR26" s="65"/>
    </row>
    <row r="27" spans="1:71" s="22" customFormat="1" ht="13.5" customHeight="1" x14ac:dyDescent="0.25">
      <c r="A27" s="29"/>
      <c r="B27" s="6"/>
      <c r="C27" s="6"/>
      <c r="D27" s="6"/>
      <c r="E27" s="6"/>
      <c r="F27" s="6" t="s">
        <v>51</v>
      </c>
      <c r="G27" s="6"/>
      <c r="H27" s="241">
        <f>AQ27</f>
        <v>0</v>
      </c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3"/>
      <c r="AE27" s="20"/>
      <c r="AF27" s="20"/>
      <c r="AG27" s="20"/>
      <c r="AH27" s="20"/>
      <c r="AI27" s="177"/>
      <c r="AJ27" s="54"/>
      <c r="AK27" s="60"/>
      <c r="AL27" s="60"/>
      <c r="AM27" s="60"/>
      <c r="AN27" s="60"/>
      <c r="AO27" s="60" t="s">
        <v>51</v>
      </c>
      <c r="AP27" s="60"/>
      <c r="AQ27" s="199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8"/>
      <c r="BM27" s="229"/>
      <c r="BN27" s="94"/>
      <c r="BO27" s="64"/>
      <c r="BP27" s="64"/>
      <c r="BQ27" s="94"/>
      <c r="BR27" s="65"/>
    </row>
    <row r="28" spans="1:71" s="22" customFormat="1" ht="13.5" customHeight="1" x14ac:dyDescent="0.25">
      <c r="A28" s="29"/>
      <c r="B28" s="6"/>
      <c r="C28" s="6"/>
      <c r="D28" s="6"/>
      <c r="E28" s="6"/>
      <c r="F28" s="6"/>
      <c r="G28" s="6"/>
      <c r="H28" s="95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2"/>
      <c r="AE28" s="20"/>
      <c r="AF28" s="20"/>
      <c r="AG28" s="20"/>
      <c r="AH28" s="20"/>
      <c r="AI28" s="177"/>
      <c r="AJ28" s="54"/>
      <c r="AK28" s="60"/>
      <c r="AL28" s="60"/>
      <c r="AM28" s="60"/>
      <c r="AN28" s="60"/>
      <c r="AO28" s="60"/>
      <c r="AP28" s="60"/>
      <c r="AQ28" s="76" t="s">
        <v>42</v>
      </c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4"/>
      <c r="BM28" s="60"/>
      <c r="BN28" s="94"/>
      <c r="BO28" s="94"/>
      <c r="BP28" s="94"/>
      <c r="BQ28" s="94"/>
      <c r="BR28" s="65"/>
    </row>
    <row r="29" spans="1:71" s="22" customFormat="1" ht="13.5" customHeight="1" x14ac:dyDescent="0.25">
      <c r="A29" s="29"/>
      <c r="B29" s="6"/>
      <c r="C29" s="6"/>
      <c r="D29" s="6"/>
      <c r="E29" s="6"/>
      <c r="F29" s="6"/>
      <c r="G29" s="6"/>
      <c r="H29" s="6"/>
      <c r="I29" s="6"/>
      <c r="J29" s="40"/>
      <c r="K29" s="40"/>
      <c r="L29" s="40"/>
      <c r="M29" s="6"/>
      <c r="N29" s="6"/>
      <c r="O29" s="6"/>
      <c r="P29" s="6"/>
      <c r="Q29" s="6"/>
      <c r="R29" s="6"/>
      <c r="S29" s="6"/>
      <c r="T29" s="6"/>
      <c r="U29" s="6"/>
      <c r="AC29" s="4"/>
      <c r="AD29" s="6"/>
      <c r="AE29" s="20"/>
      <c r="AF29" s="20"/>
      <c r="AG29" s="20"/>
      <c r="AH29" s="20"/>
      <c r="AI29" s="177"/>
      <c r="AJ29" s="54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4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4"/>
      <c r="BM29" s="60"/>
      <c r="BN29" s="64"/>
      <c r="BO29" s="60"/>
      <c r="BP29" s="60"/>
      <c r="BQ29" s="60"/>
      <c r="BR29" s="65"/>
    </row>
    <row r="30" spans="1:71" ht="13.5" customHeight="1" x14ac:dyDescent="0.25">
      <c r="A30" s="96"/>
      <c r="B30" s="97"/>
      <c r="C30" s="97"/>
      <c r="D30" s="97"/>
      <c r="E30" s="97"/>
      <c r="F30" s="97"/>
      <c r="G30" s="97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  <c r="AH30" s="99"/>
      <c r="AI30" s="100"/>
      <c r="AJ30" s="101"/>
      <c r="AK30" s="102"/>
      <c r="AL30" s="103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4"/>
      <c r="BQ30" s="104"/>
      <c r="BR30" s="105"/>
      <c r="BS30" s="101"/>
    </row>
    <row r="31" spans="1:71" ht="13.5" customHeight="1" x14ac:dyDescent="0.25">
      <c r="A31" s="107" t="s">
        <v>52</v>
      </c>
      <c r="B31" s="108"/>
      <c r="C31" s="108"/>
      <c r="D31" s="108"/>
      <c r="E31" s="108"/>
      <c r="F31" s="108"/>
      <c r="G31" s="108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10"/>
      <c r="AH31" s="110"/>
      <c r="AI31" s="111"/>
      <c r="AJ31" s="101"/>
      <c r="AK31" s="74" t="s">
        <v>53</v>
      </c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3"/>
      <c r="BP31" s="113"/>
      <c r="BQ31" s="113"/>
      <c r="BR31" s="114"/>
      <c r="BS31" s="101"/>
    </row>
    <row r="32" spans="1:71" ht="13.5" customHeight="1" x14ac:dyDescent="0.25">
      <c r="A32" s="115"/>
      <c r="B32" s="108"/>
      <c r="C32" s="108"/>
      <c r="D32" s="108"/>
      <c r="E32" s="108"/>
      <c r="F32" s="108"/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10"/>
      <c r="AH32" s="110"/>
      <c r="AI32" s="111"/>
      <c r="AJ32" s="101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5"/>
      <c r="BS32" s="101"/>
    </row>
    <row r="33" spans="1:71" s="22" customFormat="1" ht="13.5" customHeight="1" x14ac:dyDescent="0.25">
      <c r="A33" s="116"/>
      <c r="B33" s="4" t="s">
        <v>54</v>
      </c>
      <c r="C33" s="4"/>
      <c r="D33" s="6"/>
      <c r="E33" s="6"/>
      <c r="F33" s="6"/>
      <c r="G33" s="4"/>
      <c r="H33" s="4"/>
      <c r="I33" s="4" t="s">
        <v>55</v>
      </c>
      <c r="J33" s="4"/>
      <c r="K33" s="4"/>
      <c r="L33" s="4"/>
      <c r="M33" s="4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F33" s="4" t="s">
        <v>56</v>
      </c>
      <c r="AG33" s="6"/>
      <c r="AH33" s="6"/>
      <c r="AI33" s="39"/>
      <c r="AK33" s="60" t="s">
        <v>57</v>
      </c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5"/>
    </row>
    <row r="34" spans="1:71" s="22" customFormat="1" ht="13.5" customHeight="1" x14ac:dyDescent="0.25">
      <c r="A34" s="2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4"/>
      <c r="AG34" s="6"/>
      <c r="AH34" s="6"/>
      <c r="AI34" s="117"/>
      <c r="AJ34" s="118"/>
      <c r="AK34" s="60" t="s">
        <v>58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5"/>
    </row>
    <row r="35" spans="1:71" s="22" customFormat="1" ht="13.5" customHeight="1" x14ac:dyDescent="0.2">
      <c r="A35" s="119">
        <v>1</v>
      </c>
      <c r="B35" s="205"/>
      <c r="C35" s="206"/>
      <c r="D35" s="206"/>
      <c r="E35" s="207"/>
      <c r="F35" s="6"/>
      <c r="G35" s="237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9"/>
      <c r="AB35" s="177"/>
      <c r="AC35" s="5" t="s">
        <v>17</v>
      </c>
      <c r="AD35" s="14"/>
      <c r="AE35" s="209"/>
      <c r="AF35" s="210"/>
      <c r="AG35" s="210"/>
      <c r="AH35" s="211"/>
      <c r="AI35" s="117"/>
      <c r="AJ35" s="118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5"/>
    </row>
    <row r="36" spans="1:71" s="22" customFormat="1" ht="13.5" customHeight="1" x14ac:dyDescent="0.2">
      <c r="A36" s="119">
        <v>2</v>
      </c>
      <c r="B36" s="205"/>
      <c r="C36" s="206"/>
      <c r="D36" s="206"/>
      <c r="E36" s="207"/>
      <c r="F36" s="6"/>
      <c r="G36" s="237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9"/>
      <c r="AB36" s="177"/>
      <c r="AC36" s="5" t="s">
        <v>17</v>
      </c>
      <c r="AD36" s="14"/>
      <c r="AE36" s="209"/>
      <c r="AF36" s="210"/>
      <c r="AG36" s="210"/>
      <c r="AH36" s="211"/>
      <c r="AI36" s="117"/>
      <c r="AJ36" s="118"/>
      <c r="AK36" s="60" t="s">
        <v>59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5"/>
    </row>
    <row r="37" spans="1:71" s="22" customFormat="1" ht="13.5" customHeight="1" x14ac:dyDescent="0.2">
      <c r="A37" s="119">
        <v>3</v>
      </c>
      <c r="B37" s="205"/>
      <c r="C37" s="206"/>
      <c r="D37" s="206"/>
      <c r="E37" s="207"/>
      <c r="F37" s="6"/>
      <c r="G37" s="237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9"/>
      <c r="AB37" s="177"/>
      <c r="AC37" s="5" t="s">
        <v>17</v>
      </c>
      <c r="AD37" s="14"/>
      <c r="AE37" s="209"/>
      <c r="AF37" s="210"/>
      <c r="AG37" s="210"/>
      <c r="AH37" s="211"/>
      <c r="AI37" s="117"/>
      <c r="AJ37" s="118"/>
      <c r="AK37" s="60" t="s">
        <v>60</v>
      </c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5"/>
    </row>
    <row r="38" spans="1:71" s="22" customFormat="1" ht="13.5" customHeight="1" x14ac:dyDescent="0.2">
      <c r="A38" s="119">
        <v>4</v>
      </c>
      <c r="B38" s="205"/>
      <c r="C38" s="206"/>
      <c r="D38" s="206"/>
      <c r="E38" s="207"/>
      <c r="F38" s="6"/>
      <c r="G38" s="237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9"/>
      <c r="AB38" s="177"/>
      <c r="AC38" s="5" t="s">
        <v>17</v>
      </c>
      <c r="AD38" s="14"/>
      <c r="AE38" s="209"/>
      <c r="AF38" s="210"/>
      <c r="AG38" s="210"/>
      <c r="AH38" s="211"/>
      <c r="AI38" s="117"/>
      <c r="AJ38" s="118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5"/>
    </row>
    <row r="39" spans="1:71" s="22" customFormat="1" ht="13.5" customHeight="1" x14ac:dyDescent="0.25">
      <c r="A39" s="119">
        <v>5</v>
      </c>
      <c r="B39" s="205"/>
      <c r="C39" s="206"/>
      <c r="D39" s="206"/>
      <c r="E39" s="207"/>
      <c r="F39" s="6"/>
      <c r="G39" s="237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9"/>
      <c r="AB39" s="177"/>
      <c r="AC39" s="5" t="s">
        <v>17</v>
      </c>
      <c r="AD39" s="14"/>
      <c r="AE39" s="209"/>
      <c r="AF39" s="210"/>
      <c r="AG39" s="210"/>
      <c r="AH39" s="211"/>
      <c r="AI39" s="117"/>
      <c r="AJ39" s="118"/>
      <c r="AK39" s="77" t="s">
        <v>61</v>
      </c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5"/>
    </row>
    <row r="40" spans="1:71" s="22" customFormat="1" ht="13.5" customHeight="1" x14ac:dyDescent="0.25">
      <c r="A40" s="119">
        <v>6</v>
      </c>
      <c r="B40" s="205"/>
      <c r="C40" s="206"/>
      <c r="D40" s="206"/>
      <c r="E40" s="207"/>
      <c r="F40" s="6"/>
      <c r="G40" s="237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9"/>
      <c r="AB40" s="177"/>
      <c r="AC40" s="5" t="s">
        <v>17</v>
      </c>
      <c r="AD40" s="14"/>
      <c r="AE40" s="209"/>
      <c r="AF40" s="210"/>
      <c r="AG40" s="210"/>
      <c r="AH40" s="211"/>
      <c r="AI40" s="117"/>
      <c r="AJ40" s="118"/>
      <c r="AK40" s="74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5"/>
    </row>
    <row r="41" spans="1:71" s="22" customFormat="1" ht="13.5" customHeight="1" x14ac:dyDescent="0.25">
      <c r="A41" s="119">
        <v>7</v>
      </c>
      <c r="B41" s="205"/>
      <c r="C41" s="206"/>
      <c r="D41" s="206"/>
      <c r="E41" s="207"/>
      <c r="F41" s="6"/>
      <c r="G41" s="237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9"/>
      <c r="AB41" s="177"/>
      <c r="AC41" s="5" t="s">
        <v>17</v>
      </c>
      <c r="AD41" s="14"/>
      <c r="AE41" s="209"/>
      <c r="AF41" s="210"/>
      <c r="AG41" s="210"/>
      <c r="AH41" s="211"/>
      <c r="AI41" s="117"/>
      <c r="AJ41" s="118"/>
      <c r="AK41" s="74" t="s">
        <v>62</v>
      </c>
      <c r="AL41" s="60"/>
      <c r="AM41" s="60"/>
      <c r="AN41" s="60"/>
      <c r="AO41" s="60"/>
      <c r="AP41" s="60"/>
      <c r="AQ41" s="60"/>
      <c r="AR41" s="60" t="s">
        <v>85</v>
      </c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5"/>
    </row>
    <row r="42" spans="1:71" s="22" customFormat="1" ht="13.5" customHeight="1" x14ac:dyDescent="0.2">
      <c r="A42" s="119">
        <v>8</v>
      </c>
      <c r="B42" s="205"/>
      <c r="C42" s="206"/>
      <c r="D42" s="206"/>
      <c r="E42" s="207"/>
      <c r="F42" s="6"/>
      <c r="G42" s="237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9"/>
      <c r="AB42" s="177"/>
      <c r="AC42" s="5" t="s">
        <v>17</v>
      </c>
      <c r="AD42" s="14"/>
      <c r="AE42" s="209"/>
      <c r="AF42" s="210"/>
      <c r="AG42" s="210"/>
      <c r="AH42" s="211"/>
      <c r="AI42" s="117"/>
      <c r="AJ42" s="118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5"/>
    </row>
    <row r="43" spans="1:71" ht="13.5" customHeight="1" x14ac:dyDescent="0.25">
      <c r="A43" s="12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21"/>
      <c r="AH43" s="110"/>
      <c r="AI43" s="111"/>
      <c r="AJ43" s="101"/>
      <c r="AK43" s="60"/>
      <c r="AL43" s="60"/>
      <c r="AM43" s="60"/>
      <c r="AN43" s="60"/>
      <c r="AO43" s="187"/>
      <c r="AP43" s="122" t="s">
        <v>63</v>
      </c>
      <c r="AQ43" s="112"/>
      <c r="AR43" s="123"/>
      <c r="AS43" s="124" t="s">
        <v>64</v>
      </c>
      <c r="AT43" s="113"/>
      <c r="AU43" s="113"/>
      <c r="AV43" s="113"/>
      <c r="AW43" s="113"/>
      <c r="AX43" s="113"/>
      <c r="AY43" s="113"/>
      <c r="AZ43" s="113"/>
      <c r="BA43" s="112"/>
      <c r="BB43" s="112"/>
      <c r="BC43" s="60"/>
      <c r="BD43" s="249"/>
      <c r="BE43" s="250"/>
      <c r="BF43" s="251"/>
      <c r="BG43" s="124" t="s">
        <v>65</v>
      </c>
      <c r="BH43" s="112"/>
      <c r="BI43" s="112"/>
      <c r="BJ43" s="113"/>
      <c r="BK43" s="113"/>
      <c r="BL43" s="113"/>
      <c r="BM43" s="113"/>
      <c r="BN43" s="113"/>
      <c r="BO43" s="113"/>
      <c r="BP43" s="113"/>
      <c r="BQ43" s="113"/>
      <c r="BR43" s="114"/>
      <c r="BS43" s="101"/>
    </row>
    <row r="44" spans="1:71" s="22" customFormat="1" ht="13.5" customHeight="1" thickBot="1" x14ac:dyDescent="0.3">
      <c r="A44" s="116"/>
      <c r="B44" s="4"/>
      <c r="C44" s="4"/>
      <c r="D44" s="6"/>
      <c r="E44" s="6"/>
      <c r="F44" s="6"/>
      <c r="H44" s="4"/>
      <c r="I44" s="4" t="s">
        <v>66</v>
      </c>
      <c r="J44" s="4"/>
      <c r="K44" s="4"/>
      <c r="L44" s="4"/>
      <c r="M44" s="4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4" t="s">
        <v>17</v>
      </c>
      <c r="AD44" s="6"/>
      <c r="AE44" s="208">
        <f>IF(SUM(AE35:AH42)&lt;=0,0,IF(SUM(AE35:AH42)&gt;0,SUM(AE35:AH42)))</f>
        <v>0</v>
      </c>
      <c r="AF44" s="208"/>
      <c r="AG44" s="208"/>
      <c r="AH44" s="208"/>
      <c r="AI44" s="117"/>
      <c r="AJ44" s="118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5"/>
    </row>
    <row r="45" spans="1:71" ht="13.5" customHeight="1" thickTop="1" x14ac:dyDescent="0.25">
      <c r="A45" s="125"/>
      <c r="B45" s="8"/>
      <c r="C45" s="8"/>
      <c r="D45" s="8"/>
      <c r="E45" s="8"/>
      <c r="F45" s="8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8"/>
      <c r="T45" s="8"/>
      <c r="U45" s="8"/>
      <c r="V45" s="8"/>
      <c r="W45" s="8"/>
      <c r="X45" s="8"/>
      <c r="Y45" s="8"/>
      <c r="Z45" s="8"/>
      <c r="AA45" s="126"/>
      <c r="AB45" s="8"/>
      <c r="AC45" s="127"/>
      <c r="AD45" s="127"/>
      <c r="AE45" s="127"/>
      <c r="AF45" s="127"/>
      <c r="AG45" s="121"/>
      <c r="AH45" s="110"/>
      <c r="AI45" s="111"/>
      <c r="AJ45" s="101"/>
      <c r="AK45" s="60"/>
      <c r="AL45" s="60"/>
      <c r="AM45" s="60"/>
      <c r="AN45" s="60"/>
      <c r="AO45" s="187"/>
      <c r="AP45" s="122" t="s">
        <v>67</v>
      </c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2"/>
      <c r="BB45" s="112"/>
      <c r="BC45" s="112"/>
      <c r="BD45" s="112"/>
      <c r="BE45" s="112"/>
      <c r="BF45" s="112"/>
      <c r="BG45" s="112"/>
      <c r="BH45" s="112"/>
      <c r="BI45" s="112"/>
      <c r="BJ45" s="113"/>
      <c r="BK45" s="113"/>
      <c r="BL45" s="113"/>
      <c r="BM45" s="113"/>
      <c r="BN45" s="113"/>
      <c r="BO45" s="113"/>
      <c r="BP45" s="113"/>
      <c r="BQ45" s="113"/>
      <c r="BR45" s="114"/>
      <c r="BS45" s="101"/>
    </row>
    <row r="46" spans="1:71" ht="13.5" customHeight="1" x14ac:dyDescent="0.25">
      <c r="A46" s="125"/>
      <c r="B46" s="8"/>
      <c r="C46" s="8"/>
      <c r="D46" s="8"/>
      <c r="E46" s="8"/>
      <c r="F46" s="8"/>
      <c r="H46" s="110"/>
      <c r="I46" s="128" t="s">
        <v>80</v>
      </c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B46" s="110"/>
      <c r="AC46" s="126" t="s">
        <v>17</v>
      </c>
      <c r="AE46" s="252">
        <f>IF(AND(AO43="x",(AE44+AE23)&gt;BD43),BD43,(AE44+AE23))</f>
        <v>0</v>
      </c>
      <c r="AF46" s="253"/>
      <c r="AG46" s="253"/>
      <c r="AH46" s="216"/>
      <c r="AI46" s="111"/>
      <c r="AJ46" s="101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5"/>
      <c r="BS46" s="101"/>
    </row>
    <row r="47" spans="1:71" ht="13.5" customHeight="1" x14ac:dyDescent="0.25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1"/>
      <c r="AH47" s="130"/>
      <c r="AI47" s="132"/>
      <c r="AJ47" s="34"/>
      <c r="AK47" s="60"/>
      <c r="AL47" s="70"/>
      <c r="AM47" s="70"/>
      <c r="AN47" s="70"/>
      <c r="AO47" s="252" t="b">
        <f>_xlfn.XOR(AO43="x",AO45="x")</f>
        <v>0</v>
      </c>
      <c r="AP47" s="253"/>
      <c r="AQ47" s="216"/>
      <c r="AR47" s="70"/>
      <c r="AS47" s="70" t="s">
        <v>68</v>
      </c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2"/>
      <c r="BS47" s="101"/>
    </row>
    <row r="48" spans="1:71" ht="13.5" customHeight="1" thickBot="1" x14ac:dyDescent="0.3">
      <c r="AJ48" s="101"/>
      <c r="BS48" s="134"/>
    </row>
    <row r="49" spans="1:71" ht="13.5" customHeight="1" thickTop="1" x14ac:dyDescent="0.25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7"/>
      <c r="AJ49" s="101"/>
      <c r="AK49" s="106"/>
      <c r="AO49" s="106"/>
      <c r="BS49" s="101"/>
    </row>
    <row r="50" spans="1:71" ht="13.5" customHeight="1" thickBot="1" x14ac:dyDescent="0.3">
      <c r="A50" s="138"/>
      <c r="B50" s="110"/>
      <c r="C50" s="110"/>
      <c r="E50" s="110"/>
      <c r="F50" s="110"/>
      <c r="H50" s="110"/>
      <c r="I50" s="126" t="s">
        <v>69</v>
      </c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B50" s="110"/>
      <c r="AC50" s="126" t="s">
        <v>17</v>
      </c>
      <c r="AE50" s="208">
        <f>AE46+'Anlage Inland'!AE29:AH29+'Anlage Inland'!AE31:AH31+'Anlage Inland'!AE45:AH45+'Anlage Inland'!AE54:AH54</f>
        <v>0</v>
      </c>
      <c r="AF50" s="254"/>
      <c r="AG50" s="254"/>
      <c r="AH50" s="255"/>
      <c r="AI50" s="139"/>
      <c r="AJ50" s="101"/>
      <c r="AK50" s="106"/>
      <c r="BS50" s="101"/>
    </row>
    <row r="51" spans="1:71" ht="13.5" customHeight="1" thickTop="1" thickBot="1" x14ac:dyDescent="0.3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01"/>
      <c r="AK51" s="106"/>
      <c r="AO51" s="106"/>
      <c r="BS51" s="101"/>
    </row>
    <row r="52" spans="1:71" ht="13.5" customHeight="1" thickTop="1" x14ac:dyDescent="0.25">
      <c r="AJ52" s="101"/>
      <c r="AK52" s="106"/>
      <c r="AO52" s="106"/>
      <c r="BS52" s="101"/>
    </row>
    <row r="53" spans="1:71" ht="13.5" customHeight="1" x14ac:dyDescent="0.25">
      <c r="AJ53" s="101"/>
      <c r="AK53" s="106"/>
      <c r="AO53" s="106"/>
      <c r="BS53" s="101"/>
    </row>
    <row r="54" spans="1:71" x14ac:dyDescent="0.25">
      <c r="AJ54" s="101"/>
      <c r="AK54" s="106"/>
      <c r="AO54" s="106"/>
      <c r="BS54" s="101"/>
    </row>
    <row r="55" spans="1:71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I55" s="101"/>
      <c r="AJ55" s="101"/>
      <c r="AK55" s="106"/>
      <c r="AO55" s="106"/>
    </row>
    <row r="56" spans="1:71" x14ac:dyDescent="0.25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I56" s="101"/>
      <c r="AJ56" s="101"/>
      <c r="AK56" s="106"/>
      <c r="AO56" s="106"/>
    </row>
    <row r="57" spans="1:71" x14ac:dyDescent="0.25">
      <c r="AK57" s="106"/>
      <c r="AO57" s="106"/>
    </row>
    <row r="59" spans="1:71" x14ac:dyDescent="0.25">
      <c r="AO59" s="106"/>
    </row>
    <row r="61" spans="1:71" x14ac:dyDescent="0.25">
      <c r="AO61" s="106"/>
    </row>
    <row r="63" spans="1:71" x14ac:dyDescent="0.25">
      <c r="AO63" s="106"/>
    </row>
  </sheetData>
  <sheetProtection algorithmName="SHA-512" hashValue="eVO+ycD9r08kzwg2Y6u0A+KH6SIh/0VW+j4A0Xpa4dmwfO3+vysS96/yHktSWeT9UPyDFbHarCTlcxIwOtTVXQ==" saltValue="tXdFRPnc5LGECSf+TPwumA==" spinCount="100000" sheet="1" objects="1" scenarios="1" selectLockedCells="1"/>
  <protectedRanges>
    <protectedRange algorithmName="SHA-512" hashValue="mSSCA2HtKJ9vj08smDAO9z+vpSkD83JYdfK1J9GRdQxu6jOMzQwNc1Xa8HvczjC1GGFJ1vXB072JZwOJQbpWdw==" saltValue="/ZoDPoOsty4h5uuPUVXawQ==" spinCount="100000" sqref="AC36:AD36 G36 G38 G42 AC42:AD42 AD38:AD39 B35:C42" name="Bereich1"/>
  </protectedRanges>
  <mergeCells count="36">
    <mergeCell ref="BD43:BF43"/>
    <mergeCell ref="AE44:AH44"/>
    <mergeCell ref="AE46:AH46"/>
    <mergeCell ref="AO47:AQ47"/>
    <mergeCell ref="AE50:AH50"/>
    <mergeCell ref="B41:E41"/>
    <mergeCell ref="G41:AA41"/>
    <mergeCell ref="AE41:AH41"/>
    <mergeCell ref="B42:E42"/>
    <mergeCell ref="G42:AA42"/>
    <mergeCell ref="AE42:AH42"/>
    <mergeCell ref="B39:E39"/>
    <mergeCell ref="G39:AA39"/>
    <mergeCell ref="AE39:AH39"/>
    <mergeCell ref="B40:E40"/>
    <mergeCell ref="G40:AA40"/>
    <mergeCell ref="AE40:AH40"/>
    <mergeCell ref="B37:E37"/>
    <mergeCell ref="G37:AA37"/>
    <mergeCell ref="AE37:AH37"/>
    <mergeCell ref="B38:E38"/>
    <mergeCell ref="G38:AA38"/>
    <mergeCell ref="AE38:AH38"/>
    <mergeCell ref="B35:E35"/>
    <mergeCell ref="G35:AA35"/>
    <mergeCell ref="AE35:AH35"/>
    <mergeCell ref="B36:E36"/>
    <mergeCell ref="G36:AA36"/>
    <mergeCell ref="AE36:AH36"/>
    <mergeCell ref="H27:AD27"/>
    <mergeCell ref="AQ27:BM27"/>
    <mergeCell ref="G17:AC17"/>
    <mergeCell ref="AQ18:BM18"/>
    <mergeCell ref="R23:T23"/>
    <mergeCell ref="AE23:AH23"/>
    <mergeCell ref="AY23:AZ23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&amp;L&amp;8F0010_Reisekosten Seminar_SMT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Reisekosten Seminar</vt:lpstr>
      <vt:lpstr>Anlage Inland</vt:lpstr>
      <vt:lpstr>Anlage Ausland</vt:lpstr>
      <vt:lpstr>'Anlage Inland'!_Toc442264085</vt:lpstr>
      <vt:lpstr>'Anlage Ausland'!Druckbereich</vt:lpstr>
      <vt:lpstr>'Anlage Inland'!Druckbereich</vt:lpstr>
      <vt:lpstr>'Reisekosten Seminar'!Druckbereich</vt:lpstr>
      <vt:lpstr>'Anlage Inland'!Drucktitel</vt:lpstr>
      <vt:lpstr>'Reisekosten Seminar'!Drucktitel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Mayer, Cornelia</dc:creator>
  <cp:lastModifiedBy>Mayer, Cornelia</cp:lastModifiedBy>
  <cp:lastPrinted>2023-05-04T10:29:09Z</cp:lastPrinted>
  <dcterms:created xsi:type="dcterms:W3CDTF">2004-08-23T07:58:50Z</dcterms:created>
  <dcterms:modified xsi:type="dcterms:W3CDTF">2024-03-11T18:56:24Z</dcterms:modified>
</cp:coreProperties>
</file>